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PED\EDITAL UNIVERSAL\EDITAL UNIVERSAL 2014\INTEGRADO\FORMULÁRIOS\"/>
    </mc:Choice>
  </mc:AlternateContent>
  <bookViews>
    <workbookView xWindow="240" yWindow="120" windowWidth="15600" windowHeight="9270" activeTab="2"/>
  </bookViews>
  <sheets>
    <sheet name="FORMULARIO" sheetId="1" r:id="rId1"/>
    <sheet name="CAPITAL" sheetId="2" r:id="rId2"/>
    <sheet name="CUSTEIO" sheetId="5" r:id="rId3"/>
    <sheet name="BOLSA" sheetId="6" r:id="rId4"/>
  </sheets>
  <definedNames>
    <definedName name="_xlnm.Print_Area" localSheetId="3">BOLSA!$A$1:$H$40</definedName>
    <definedName name="_xlnm.Print_Area" localSheetId="0">FORMULARIO!$A$1:$F$40</definedName>
  </definedNames>
  <calcPr calcId="152511"/>
</workbook>
</file>

<file path=xl/calcChain.xml><?xml version="1.0" encoding="utf-8"?>
<calcChain xmlns="http://schemas.openxmlformats.org/spreadsheetml/2006/main">
  <c r="G22" i="6" l="1"/>
  <c r="E14" i="5" l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13" i="5"/>
  <c r="E13" i="2" l="1"/>
  <c r="C38" i="1" l="1"/>
  <c r="G14" i="6" l="1"/>
  <c r="G15" i="6"/>
  <c r="G16" i="6"/>
  <c r="G17" i="6"/>
  <c r="G18" i="6"/>
  <c r="G19" i="6"/>
  <c r="G20" i="6"/>
  <c r="G21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13" i="6"/>
  <c r="E55" i="5" l="1"/>
  <c r="E56" i="5"/>
  <c r="E57" i="5"/>
  <c r="E58" i="5"/>
  <c r="E59" i="5"/>
  <c r="C3" i="6"/>
  <c r="C4" i="6"/>
  <c r="C5" i="6"/>
  <c r="C6" i="6"/>
  <c r="C7" i="6"/>
  <c r="E34" i="5"/>
  <c r="E35" i="5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14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D7" i="2" l="1"/>
  <c r="D6" i="2"/>
  <c r="D5" i="2"/>
  <c r="D4" i="2"/>
  <c r="D3" i="2"/>
  <c r="C7" i="5"/>
  <c r="C6" i="5"/>
  <c r="C5" i="5"/>
  <c r="C4" i="5"/>
  <c r="C3" i="5"/>
  <c r="E28" i="5" l="1"/>
  <c r="E96" i="5"/>
  <c r="E95" i="5"/>
  <c r="E94" i="5"/>
  <c r="E93" i="5"/>
  <c r="E92" i="5"/>
  <c r="E91" i="5"/>
  <c r="E90" i="5"/>
  <c r="E89" i="5"/>
  <c r="E88" i="5"/>
  <c r="E87" i="5"/>
  <c r="E80" i="5"/>
  <c r="E79" i="5"/>
  <c r="E78" i="5"/>
  <c r="E77" i="5"/>
  <c r="E76" i="5"/>
  <c r="E75" i="5"/>
  <c r="E74" i="5"/>
  <c r="E73" i="5"/>
  <c r="E72" i="5"/>
  <c r="E71" i="5"/>
  <c r="E64" i="5"/>
  <c r="E63" i="5"/>
  <c r="E62" i="5"/>
  <c r="E61" i="5"/>
  <c r="E60" i="5"/>
  <c r="E54" i="5"/>
  <c r="E53" i="5"/>
  <c r="E52" i="5"/>
  <c r="E51" i="5"/>
  <c r="E50" i="5"/>
  <c r="E43" i="5"/>
  <c r="E42" i="5"/>
  <c r="E41" i="5"/>
  <c r="E40" i="5"/>
  <c r="E39" i="5"/>
  <c r="E38" i="5"/>
  <c r="E37" i="5"/>
  <c r="E36" i="5"/>
  <c r="E79" i="2"/>
  <c r="E78" i="2"/>
  <c r="E15" i="2"/>
  <c r="B18" i="1" l="1"/>
  <c r="C18" i="1" s="1"/>
  <c r="B15" i="1"/>
  <c r="G37" i="6"/>
  <c r="E65" i="5"/>
  <c r="B20" i="1" s="1"/>
  <c r="E97" i="5"/>
  <c r="B22" i="1" s="1"/>
  <c r="C22" i="1" s="1"/>
  <c r="E81" i="5"/>
  <c r="B21" i="1" s="1"/>
  <c r="C21" i="1" s="1"/>
  <c r="E44" i="5"/>
  <c r="E43" i="2"/>
  <c r="E82" i="2" s="1"/>
  <c r="C15" i="1" l="1"/>
  <c r="G40" i="6"/>
  <c r="B26" i="1" s="1"/>
  <c r="C20" i="1"/>
  <c r="B19" i="1"/>
  <c r="B14" i="1"/>
  <c r="D103" i="5" l="1"/>
  <c r="E103" i="5" s="1"/>
  <c r="E104" i="5" s="1"/>
  <c r="B23" i="1" s="1"/>
  <c r="C23" i="1" s="1"/>
  <c r="C26" i="1"/>
  <c r="B27" i="1"/>
  <c r="C27" i="1" s="1"/>
  <c r="C19" i="1"/>
  <c r="B16" i="1"/>
  <c r="C14" i="1"/>
  <c r="C16" i="1" s="1"/>
  <c r="B24" i="1" l="1"/>
  <c r="B28" i="1" s="1"/>
  <c r="E107" i="5"/>
  <c r="E18" i="1"/>
  <c r="E19" i="1" s="1"/>
  <c r="E27" i="1" l="1"/>
  <c r="E24" i="1"/>
  <c r="E25" i="1" s="1"/>
  <c r="E21" i="1"/>
  <c r="D21" i="1"/>
  <c r="D18" i="1"/>
  <c r="D19" i="1"/>
  <c r="D22" i="1"/>
  <c r="D15" i="1"/>
  <c r="D27" i="1"/>
  <c r="E16" i="1" s="1"/>
  <c r="D20" i="1"/>
  <c r="D14" i="1"/>
  <c r="D23" i="1"/>
  <c r="D26" i="1"/>
  <c r="D24" i="1"/>
  <c r="E15" i="1" s="1"/>
  <c r="D16" i="1"/>
  <c r="E14" i="1" s="1"/>
</calcChain>
</file>

<file path=xl/sharedStrings.xml><?xml version="1.0" encoding="utf-8"?>
<sst xmlns="http://schemas.openxmlformats.org/spreadsheetml/2006/main" count="216" uniqueCount="129">
  <si>
    <t>DADOS DO SOLICITANTE</t>
  </si>
  <si>
    <t>NOME DO SOLICITANTE</t>
  </si>
  <si>
    <t>PROGRAMA</t>
  </si>
  <si>
    <t>TÍTULO DO PROJETO</t>
  </si>
  <si>
    <t>As regras abaixo servem como orientação geral para elaboração do orçamento de acordo com as regras do edital</t>
  </si>
  <si>
    <t>ORÇAMENTO PROJETO</t>
  </si>
  <si>
    <t>Descrição das Despesas</t>
  </si>
  <si>
    <t>Solicitado à FAPES</t>
  </si>
  <si>
    <t>Total por rúbrica</t>
  </si>
  <si>
    <t>Valores solicitados à FAPES    Porcentagens em relação ao Valor Total</t>
  </si>
  <si>
    <t>Verificação Regra 1 (Capital / Custeio/ Bolsa)</t>
  </si>
  <si>
    <t xml:space="preserve">Sub-Total CAPITAL </t>
  </si>
  <si>
    <t>Verificação Regra 2 (Despesas importação):</t>
  </si>
  <si>
    <t>(porcentagem despesas)</t>
  </si>
  <si>
    <t>Verificação Regra 3 (diárias e passagens):</t>
  </si>
  <si>
    <t xml:space="preserve">Sub-Total CUSTEIO </t>
  </si>
  <si>
    <t>Verificação Regra 5 (Valor Total)</t>
  </si>
  <si>
    <t>Bolsa</t>
  </si>
  <si>
    <t>Sub-Total BOLSA</t>
  </si>
  <si>
    <t>OBSERVAÇÕES IMPORTANTES</t>
  </si>
  <si>
    <t>(REGRA 1) Recursos disponibilizados para despesas de CAPITAL</t>
  </si>
  <si>
    <t>(REGRA 1) Recursos disponibilizados para despesas de CUSTEIO</t>
  </si>
  <si>
    <t>(REGRA 1) Recursos disponibilizados para despesas de BOLSA</t>
  </si>
  <si>
    <t>CADA ITEM DESTE ORÇAMENTO DEVE SER DETALHADO E JUSTIFICADO DENTRO DO DOCUMENTO DE PROJETO</t>
  </si>
  <si>
    <t>Material Permanente e Equipamentos - NACIONAIS</t>
  </si>
  <si>
    <t>Material Permanente e Equipamentos - IMPORTADOS</t>
  </si>
  <si>
    <t>Material de Consumo - NACIONAIS</t>
  </si>
  <si>
    <t>Material de Consumo - IMPORTADOS</t>
  </si>
  <si>
    <t>BOLSA</t>
  </si>
  <si>
    <t>Passagens</t>
  </si>
  <si>
    <t>Diárias</t>
  </si>
  <si>
    <t>Despesas para importação</t>
  </si>
  <si>
    <t>TOTAL DO ORÇAMENTO</t>
  </si>
  <si>
    <t xml:space="preserve">ITEM </t>
  </si>
  <si>
    <t>DESCRIÇÃO DO EQUIPAMENTO OU MATERIAL PERMANENTE</t>
  </si>
  <si>
    <t>QUANTIDADE</t>
  </si>
  <si>
    <t>VALOR UNITARIO</t>
  </si>
  <si>
    <t>VALOR TOTAL</t>
  </si>
  <si>
    <t>JUSTIFICATIVA RESUMIDA</t>
  </si>
  <si>
    <r>
      <t xml:space="preserve">1- DESPESAS DE CAPITAL </t>
    </r>
    <r>
      <rPr>
        <b/>
        <sz val="12"/>
        <color indexed="10"/>
        <rFont val="Calibri"/>
        <family val="2"/>
        <scheme val="minor"/>
      </rPr>
      <t>(1)</t>
    </r>
  </si>
  <si>
    <r>
      <t xml:space="preserve">2 - DESPESAS DE CUSTEIO </t>
    </r>
    <r>
      <rPr>
        <b/>
        <sz val="12"/>
        <color indexed="10"/>
        <rFont val="Calibri"/>
        <family val="2"/>
        <scheme val="minor"/>
      </rPr>
      <t>(2)</t>
    </r>
  </si>
  <si>
    <r>
      <t xml:space="preserve">3 - DESPESAS DE BOLSA </t>
    </r>
    <r>
      <rPr>
        <b/>
        <sz val="12"/>
        <color indexed="10"/>
        <rFont val="Calibri"/>
        <family val="2"/>
        <scheme val="minor"/>
      </rPr>
      <t>(3)</t>
    </r>
  </si>
  <si>
    <r>
      <t xml:space="preserve"> TODAS AS CÉLULAS EM BRANCO </t>
    </r>
    <r>
      <rPr>
        <b/>
        <sz val="12"/>
        <color theme="0"/>
        <rFont val="Calibri"/>
        <family val="2"/>
        <scheme val="minor"/>
      </rPr>
      <t>DEVEM SER PREENCHIDAS!!!  (inclusive com valores 0 (zero) para dar o total de 100% )</t>
    </r>
  </si>
  <si>
    <t>DESPESAS DE CAPITAL NACIONAL</t>
  </si>
  <si>
    <t xml:space="preserve">SUBTOTAL </t>
  </si>
  <si>
    <t>DESPESAS DE CAPITAL - IMPORTADO</t>
  </si>
  <si>
    <t>TOTAL</t>
  </si>
  <si>
    <t>DESPESAS COM MATERIAL DE CONSUMO NACIONAL</t>
  </si>
  <si>
    <t>DESPESAS COM MATERIAL DE CONSUMO IMPORTADO</t>
  </si>
  <si>
    <t>DESPESAS COM PASSAGENS</t>
  </si>
  <si>
    <t>DESPESAS COM DIARIAS</t>
  </si>
  <si>
    <t xml:space="preserve">ORIGEM / DESTINO / ORIGEM </t>
  </si>
  <si>
    <t>DESCRIÇÃO DOS SERVIÇOS</t>
  </si>
  <si>
    <t>DESCRIÇÃO DOS MATERIAIS</t>
  </si>
  <si>
    <t>DESPESAS COM IMPORTAÇÃO</t>
  </si>
  <si>
    <t>Iniciação Científica e Tecnológica</t>
  </si>
  <si>
    <t>-</t>
  </si>
  <si>
    <t>ICT</t>
  </si>
  <si>
    <t>Iniciação Científica Júnior</t>
  </si>
  <si>
    <t>ICJr</t>
  </si>
  <si>
    <t>Pós Graduação</t>
  </si>
  <si>
    <t>Mestrado</t>
  </si>
  <si>
    <t>ME</t>
  </si>
  <si>
    <t>Doutorado</t>
  </si>
  <si>
    <t>DO</t>
  </si>
  <si>
    <t>Pós-Doutorado</t>
  </si>
  <si>
    <t>PD</t>
  </si>
  <si>
    <t>Capacitação Tecnológica</t>
  </si>
  <si>
    <t>A</t>
  </si>
  <si>
    <t>CT-A</t>
  </si>
  <si>
    <t>B</t>
  </si>
  <si>
    <t>CT-B</t>
  </si>
  <si>
    <t>C</t>
  </si>
  <si>
    <t>CT-C</t>
  </si>
  <si>
    <t>Monitoria</t>
  </si>
  <si>
    <t>MON</t>
  </si>
  <si>
    <t>Apoio Técnico</t>
  </si>
  <si>
    <t>Superior</t>
  </si>
  <si>
    <t>NS</t>
  </si>
  <si>
    <t>Médio</t>
  </si>
  <si>
    <t>NM</t>
  </si>
  <si>
    <t>Extensão Tecnológica</t>
  </si>
  <si>
    <t>EXT-A</t>
  </si>
  <si>
    <t>EXT-B</t>
  </si>
  <si>
    <t>EXT-C</t>
  </si>
  <si>
    <t>D</t>
  </si>
  <si>
    <t>EXT-D</t>
  </si>
  <si>
    <t>Desenvolvimento Tecnológico Industrial</t>
  </si>
  <si>
    <t>DTI-A</t>
  </si>
  <si>
    <t>DTI-B</t>
  </si>
  <si>
    <t>DTI-C</t>
  </si>
  <si>
    <t>Pesquisador Visitante</t>
  </si>
  <si>
    <t>PV-A</t>
  </si>
  <si>
    <t>PV-B</t>
  </si>
  <si>
    <t>Pesquisador Associado</t>
  </si>
  <si>
    <t>PA-A</t>
  </si>
  <si>
    <t>PA-B</t>
  </si>
  <si>
    <t>PA-C</t>
  </si>
  <si>
    <t>Pesquisador Capixaba</t>
  </si>
  <si>
    <t>DESPESAS COM BOLSA</t>
  </si>
  <si>
    <t>VALOR</t>
  </si>
  <si>
    <t>SIGLA</t>
  </si>
  <si>
    <t>NIVEL</t>
  </si>
  <si>
    <t>CPF</t>
  </si>
  <si>
    <t>INSTITUIÇÃO EXECUTORA</t>
  </si>
  <si>
    <t>Esta planilha representa o ORÇAMENTO TOTAL solicitado a FAPES</t>
  </si>
  <si>
    <t>Este formulário NÃO PODE SER ALTERADO pelo proponente</t>
  </si>
  <si>
    <t>(REGRA 5) Os recursos solicitados, por projeto, não poderão exceder :</t>
  </si>
  <si>
    <t>(porcentagem diarias e passagens)</t>
  </si>
  <si>
    <t>(porcentagem serviços)</t>
  </si>
  <si>
    <t>Verificação Regra 4 (serviços terceiros - PJ)</t>
  </si>
  <si>
    <t>OBS --&gt; PREENCHER CLICANDO *** SOMENTE ***  NAS CÉLULAS BRANCAS</t>
  </si>
  <si>
    <t>Despesa Bancaria,  Alfandegarias, Transporte, Armasanagem, Seguro</t>
  </si>
  <si>
    <r>
      <rPr>
        <b/>
        <sz val="24"/>
        <color rgb="FFFF0000"/>
        <rFont val="Calibri"/>
        <family val="2"/>
        <scheme val="minor"/>
      </rPr>
      <t>ATENÇÃO:</t>
    </r>
    <r>
      <rPr>
        <sz val="24"/>
        <color rgb="FFFF0000"/>
        <rFont val="Calibri"/>
        <family val="2"/>
        <scheme val="minor"/>
      </rPr>
      <t xml:space="preserve">
Para GERAR esta planilha o PROPONENTE deverá inserir os valores na aba </t>
    </r>
    <r>
      <rPr>
        <b/>
        <sz val="24"/>
        <color rgb="FFFF0000"/>
        <rFont val="Calibri"/>
        <family val="2"/>
        <scheme val="minor"/>
      </rPr>
      <t>CAPITAL, CUSTEIO E BOLSA</t>
    </r>
    <r>
      <rPr>
        <sz val="24"/>
        <color rgb="FFFF0000"/>
        <rFont val="Calibri"/>
        <family val="2"/>
        <scheme val="minor"/>
      </rPr>
      <t>.</t>
    </r>
    <r>
      <rPr>
        <sz val="12"/>
        <color rgb="FFFF0000"/>
        <rFont val="Calibri"/>
        <family val="2"/>
        <scheme val="minor"/>
      </rPr>
      <t xml:space="preserve">
</t>
    </r>
  </si>
  <si>
    <t>QUANT. BOLSA</t>
  </si>
  <si>
    <t>QUANT. MENSALIDADE</t>
  </si>
  <si>
    <t xml:space="preserve">NOME OU FUNÇÃO DO BENEFICIARIO DA DIARIA - ORIGEM / DESTINO / ORIGEM </t>
  </si>
  <si>
    <t>ATIVIDADE / JUSTIFICATIVA</t>
  </si>
  <si>
    <t>(REGRA 4) serviços de terceiros pessoas jurídicas</t>
  </si>
  <si>
    <t>(REGRA 2) Despesas de importação - Limite máximo do valor do bem importado:</t>
  </si>
  <si>
    <t>REGRAS / AVISOS</t>
  </si>
  <si>
    <t>EDITAL FAPES 007/2014 - UNIVERSAL INTEGRADO</t>
  </si>
  <si>
    <t>FORMULARIO FAPES 1H
PLANILHA ORÇAMENTARIA</t>
  </si>
  <si>
    <t xml:space="preserve">Edital FAPES Nº 007/2014 - Universal Integrado </t>
  </si>
  <si>
    <r>
      <t xml:space="preserve">FAIXA </t>
    </r>
    <r>
      <rPr>
        <b/>
        <sz val="12"/>
        <color rgb="FFFF0000"/>
        <rFont val="Calibri"/>
        <family val="2"/>
        <scheme val="minor"/>
      </rPr>
      <t>(É OBRIGATORIO DIGITAR A FAIXA)</t>
    </r>
  </si>
  <si>
    <t xml:space="preserve">(REGRA 3) Diárias e passagens </t>
  </si>
  <si>
    <t>OK</t>
  </si>
  <si>
    <t>Serviços de Terceiro Pessoa Física e Pessoa Jurídica</t>
  </si>
  <si>
    <t>DESPESAS COM SERVIÇOS DE TERCEIRO PESSOA FÍSICA E PESSOA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</si>
</sst>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R$ -416]* #,##0.00_);_([$R$ -416]* \(#,##0.00\);_([$R$ -416]* &quot;-&quot;??_);_(@_)"/>
    <numFmt numFmtId="165" formatCode="_-* #,##0_-;\-* #,##0_-;_-* &quot;-&quot;??_-;_-@_-"/>
    <numFmt numFmtId="166" formatCode="000000000\-00"/>
    <numFmt numFmtId="167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indexed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rgb="FFFFFF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143">
    <xf numFmtId="0" fontId="0" fillId="0" borderId="0" xfId="0"/>
    <xf numFmtId="0" fontId="6" fillId="0" borderId="0" xfId="4" applyFont="1" applyFill="1" applyAlignment="1" applyProtection="1">
      <alignment horizontal="center" vertical="center" wrapText="1"/>
    </xf>
    <xf numFmtId="0" fontId="6" fillId="0" borderId="0" xfId="4" applyFont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49" fontId="6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Alignment="1">
      <alignment vertical="center" wrapText="1"/>
    </xf>
    <xf numFmtId="0" fontId="6" fillId="0" borderId="0" xfId="4" applyFont="1" applyFill="1" applyBorder="1" applyAlignment="1" applyProtection="1">
      <alignment horizontal="center" vertical="center" wrapText="1"/>
    </xf>
    <xf numFmtId="10" fontId="6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4" applyFont="1" applyFill="1" applyBorder="1" applyAlignment="1" applyProtection="1">
      <alignment horizontal="center" vertical="center" wrapText="1"/>
    </xf>
    <xf numFmtId="10" fontId="6" fillId="4" borderId="1" xfId="3" applyNumberFormat="1" applyFont="1" applyFill="1" applyBorder="1" applyAlignment="1" applyProtection="1">
      <alignment horizontal="center" vertical="center" wrapText="1"/>
      <protection hidden="1"/>
    </xf>
    <xf numFmtId="10" fontId="12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0" fontId="6" fillId="2" borderId="1" xfId="5" applyNumberFormat="1" applyFont="1" applyFill="1" applyBorder="1" applyAlignment="1" applyProtection="1">
      <alignment horizontal="center" wrapText="1"/>
      <protection hidden="1"/>
    </xf>
    <xf numFmtId="43" fontId="0" fillId="5" borderId="0" xfId="1" applyFont="1" applyFill="1" applyAlignment="1">
      <alignment horizontal="center" vertical="center" wrapText="1"/>
    </xf>
    <xf numFmtId="49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5" fillId="4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164" fontId="13" fillId="8" borderId="1" xfId="4" applyNumberFormat="1" applyFont="1" applyFill="1" applyBorder="1" applyAlignment="1" applyProtection="1">
      <alignment horizontal="center" vertical="center" wrapText="1"/>
      <protection hidden="1"/>
    </xf>
    <xf numFmtId="164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164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44" fontId="13" fillId="8" borderId="1" xfId="2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6" fillId="2" borderId="1" xfId="5" applyFont="1" applyFill="1" applyBorder="1" applyAlignment="1" applyProtection="1">
      <alignment horizontal="center" wrapText="1"/>
      <protection hidden="1"/>
    </xf>
    <xf numFmtId="0" fontId="12" fillId="8" borderId="1" xfId="4" applyFont="1" applyFill="1" applyBorder="1" applyAlignment="1" applyProtection="1">
      <alignment horizontal="center" vertical="center" wrapText="1"/>
      <protection hidden="1"/>
    </xf>
    <xf numFmtId="164" fontId="12" fillId="8" borderId="1" xfId="4" applyNumberFormat="1" applyFont="1" applyFill="1" applyBorder="1" applyAlignment="1" applyProtection="1">
      <alignment horizontal="justify" vertical="center" wrapText="1"/>
      <protection hidden="1"/>
    </xf>
    <xf numFmtId="0" fontId="5" fillId="3" borderId="1" xfId="4" applyFont="1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43" fontId="0" fillId="5" borderId="0" xfId="1" applyFont="1" applyFill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43" fontId="2" fillId="8" borderId="1" xfId="1" applyFont="1" applyFill="1" applyBorder="1" applyAlignment="1" applyProtection="1">
      <alignment horizontal="center" vertical="center" wrapText="1"/>
      <protection hidden="1"/>
    </xf>
    <xf numFmtId="165" fontId="2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9" fillId="7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5" borderId="11" xfId="0" applyFill="1" applyBorder="1" applyAlignment="1" applyProtection="1">
      <alignment horizontal="center" vertical="center" wrapText="1"/>
      <protection hidden="1"/>
    </xf>
    <xf numFmtId="165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2" fillId="8" borderId="15" xfId="0" applyFont="1" applyFill="1" applyBorder="1" applyAlignment="1" applyProtection="1">
      <alignment horizontal="center" vertical="center" wrapText="1"/>
      <protection hidden="1"/>
    </xf>
    <xf numFmtId="0" fontId="0" fillId="8" borderId="15" xfId="0" applyFill="1" applyBorder="1" applyAlignment="1" applyProtection="1">
      <alignment horizontal="center" vertical="center" wrapText="1"/>
      <protection hidden="1"/>
    </xf>
    <xf numFmtId="43" fontId="0" fillId="8" borderId="19" xfId="1" applyFont="1" applyFill="1" applyBorder="1" applyAlignment="1" applyProtection="1">
      <alignment horizontal="center" vertical="center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3" fontId="0" fillId="5" borderId="1" xfId="1" applyFont="1" applyFill="1" applyBorder="1" applyAlignment="1" applyProtection="1">
      <alignment horizontal="center" vertical="center" wrapText="1"/>
      <protection locked="0"/>
    </xf>
    <xf numFmtId="165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8" borderId="1" xfId="0" applyFont="1" applyFill="1" applyBorder="1" applyAlignment="1" applyProtection="1">
      <alignment horizontal="left" vertical="center" wrapText="1"/>
      <protection hidden="1"/>
    </xf>
    <xf numFmtId="0" fontId="20" fillId="8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hidden="1"/>
    </xf>
    <xf numFmtId="0" fontId="22" fillId="0" borderId="0" xfId="4" applyFont="1" applyAlignment="1" applyProtection="1">
      <alignment horizontal="center" vertical="center" wrapText="1"/>
    </xf>
    <xf numFmtId="43" fontId="22" fillId="0" borderId="0" xfId="1" applyFont="1" applyFill="1" applyAlignment="1" applyProtection="1">
      <alignment horizontal="center" vertical="center" wrapText="1"/>
    </xf>
    <xf numFmtId="0" fontId="26" fillId="5" borderId="20" xfId="0" applyFont="1" applyFill="1" applyBorder="1" applyAlignment="1" applyProtection="1">
      <alignment horizontal="center" vertical="center" wrapText="1"/>
      <protection hidden="1"/>
    </xf>
    <xf numFmtId="0" fontId="16" fillId="0" borderId="0" xfId="4" applyFont="1" applyAlignment="1" applyProtection="1">
      <alignment horizontal="center" vertical="center" wrapText="1"/>
    </xf>
    <xf numFmtId="0" fontId="16" fillId="0" borderId="0" xfId="4" applyFont="1" applyFill="1" applyAlignment="1" applyProtection="1">
      <alignment horizontal="center" vertical="center" wrapText="1"/>
    </xf>
    <xf numFmtId="43" fontId="16" fillId="0" borderId="0" xfId="1" applyFont="1" applyFill="1" applyAlignment="1" applyProtection="1">
      <alignment horizontal="center" vertical="center" wrapText="1"/>
    </xf>
    <xf numFmtId="0" fontId="27" fillId="0" borderId="0" xfId="4" applyFont="1" applyAlignment="1" applyProtection="1">
      <alignment horizontal="center" vertical="center" wrapText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5" borderId="1" xfId="0" applyFont="1" applyFill="1" applyBorder="1" applyAlignment="1" applyProtection="1">
      <alignment horizontal="center" vertical="center" wrapText="1"/>
      <protection locked="0"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10" fontId="5" fillId="2" borderId="1" xfId="5" applyNumberFormat="1" applyFont="1" applyFill="1" applyBorder="1" applyAlignment="1" applyProtection="1">
      <alignment horizontal="center" wrapText="1"/>
      <protection hidden="1"/>
    </xf>
    <xf numFmtId="0" fontId="16" fillId="5" borderId="8" xfId="4" applyFont="1" applyFill="1" applyBorder="1" applyAlignment="1" applyProtection="1">
      <alignment horizontal="center" vertical="center" wrapText="1"/>
      <protection hidden="1"/>
    </xf>
    <xf numFmtId="0" fontId="6" fillId="5" borderId="9" xfId="4" applyFont="1" applyFill="1" applyBorder="1" applyAlignment="1" applyProtection="1">
      <alignment horizontal="center" vertical="center" wrapText="1"/>
      <protection hidden="1"/>
    </xf>
    <xf numFmtId="0" fontId="6" fillId="5" borderId="3" xfId="4" applyFont="1" applyFill="1" applyBorder="1" applyAlignment="1" applyProtection="1">
      <alignment horizontal="center" vertical="center" wrapText="1"/>
      <protection hidden="1"/>
    </xf>
    <xf numFmtId="0" fontId="6" fillId="5" borderId="4" xfId="4" applyFont="1" applyFill="1" applyBorder="1" applyAlignment="1" applyProtection="1">
      <alignment horizontal="center" vertical="center" wrapText="1"/>
      <protection hidden="1"/>
    </xf>
    <xf numFmtId="0" fontId="6" fillId="5" borderId="6" xfId="4" applyFont="1" applyFill="1" applyBorder="1" applyAlignment="1" applyProtection="1">
      <alignment horizontal="center" vertical="center" wrapText="1"/>
      <protection hidden="1"/>
    </xf>
    <xf numFmtId="0" fontId="6" fillId="5" borderId="7" xfId="4" applyFont="1" applyFill="1" applyBorder="1" applyAlignment="1" applyProtection="1">
      <alignment horizontal="center" vertical="center" wrapText="1"/>
      <protection hidden="1"/>
    </xf>
    <xf numFmtId="0" fontId="5" fillId="8" borderId="1" xfId="4" applyFont="1" applyFill="1" applyBorder="1" applyAlignment="1" applyProtection="1">
      <alignment horizontal="center" vertical="center" wrapText="1"/>
      <protection hidden="1"/>
    </xf>
    <xf numFmtId="9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164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10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8" borderId="1" xfId="4" applyFont="1" applyFill="1" applyBorder="1" applyAlignment="1" applyProtection="1">
      <alignment horizontal="center" vertical="center" wrapText="1"/>
      <protection hidden="1"/>
    </xf>
    <xf numFmtId="49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 applyProtection="1">
      <alignment horizontal="center" vertical="center" wrapText="1"/>
      <protection hidden="1"/>
    </xf>
    <xf numFmtId="0" fontId="15" fillId="6" borderId="1" xfId="4" applyFont="1" applyFill="1" applyBorder="1" applyAlignment="1" applyProtection="1">
      <alignment horizontal="center" vertical="center" wrapText="1"/>
      <protection hidden="1"/>
    </xf>
    <xf numFmtId="0" fontId="7" fillId="6" borderId="1" xfId="4" applyFont="1" applyFill="1" applyBorder="1" applyAlignment="1" applyProtection="1">
      <alignment horizontal="center" vertical="center" wrapText="1"/>
      <protection hidden="1"/>
    </xf>
    <xf numFmtId="0" fontId="5" fillId="4" borderId="1" xfId="4" applyFont="1" applyFill="1" applyBorder="1" applyAlignment="1" applyProtection="1">
      <alignment horizontal="center" vertical="center" wrapText="1"/>
      <protection hidden="1"/>
    </xf>
    <xf numFmtId="0" fontId="5" fillId="3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0" fontId="11" fillId="2" borderId="1" xfId="4" applyFont="1" applyFill="1" applyBorder="1" applyAlignment="1" applyProtection="1">
      <alignment horizontal="center" vertical="center" wrapText="1"/>
      <protection hidden="1"/>
    </xf>
    <xf numFmtId="43" fontId="19" fillId="0" borderId="1" xfId="1" applyFont="1" applyBorder="1" applyAlignment="1" applyProtection="1">
      <alignment horizontal="center" vertical="center" wrapText="1"/>
      <protection locked="0"/>
    </xf>
    <xf numFmtId="166" fontId="19" fillId="0" borderId="1" xfId="1" applyNumberFormat="1" applyFont="1" applyBorder="1" applyAlignment="1" applyProtection="1">
      <alignment horizontal="center" vertical="center" wrapText="1"/>
      <protection locked="0"/>
    </xf>
    <xf numFmtId="0" fontId="6" fillId="5" borderId="10" xfId="4" applyFont="1" applyFill="1" applyBorder="1" applyAlignment="1" applyProtection="1">
      <alignment horizontal="center" vertical="center" wrapText="1"/>
    </xf>
    <xf numFmtId="0" fontId="6" fillId="5" borderId="9" xfId="4" applyFont="1" applyFill="1" applyBorder="1" applyAlignment="1" applyProtection="1">
      <alignment horizontal="center" vertical="center" wrapText="1"/>
    </xf>
    <xf numFmtId="0" fontId="6" fillId="5" borderId="0" xfId="4" applyFont="1" applyFill="1" applyBorder="1" applyAlignment="1" applyProtection="1">
      <alignment horizontal="center" vertical="center" wrapText="1"/>
    </xf>
    <xf numFmtId="0" fontId="6" fillId="5" borderId="4" xfId="4" applyFont="1" applyFill="1" applyBorder="1" applyAlignment="1" applyProtection="1">
      <alignment horizontal="center" vertical="center" wrapText="1"/>
    </xf>
    <xf numFmtId="0" fontId="6" fillId="5" borderId="14" xfId="4" applyFont="1" applyFill="1" applyBorder="1" applyAlignment="1" applyProtection="1">
      <alignment horizontal="center" vertical="center" wrapText="1"/>
    </xf>
    <xf numFmtId="0" fontId="6" fillId="5" borderId="7" xfId="4" applyFont="1" applyFill="1" applyBorder="1" applyAlignment="1" applyProtection="1">
      <alignment horizontal="center" vertical="center" wrapText="1"/>
    </xf>
    <xf numFmtId="0" fontId="6" fillId="0" borderId="13" xfId="4" applyFont="1" applyBorder="1" applyAlignment="1" applyProtection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0" fontId="25" fillId="5" borderId="21" xfId="4" applyFont="1" applyFill="1" applyBorder="1" applyAlignment="1" applyProtection="1">
      <alignment horizontal="center" vertical="center" wrapText="1"/>
      <protection hidden="1"/>
    </xf>
    <xf numFmtId="0" fontId="25" fillId="5" borderId="22" xfId="4" applyFont="1" applyFill="1" applyBorder="1" applyAlignment="1" applyProtection="1">
      <alignment horizontal="center" vertical="center" wrapText="1"/>
      <protection hidden="1"/>
    </xf>
    <xf numFmtId="0" fontId="25" fillId="5" borderId="23" xfId="4" applyFont="1" applyFill="1" applyBorder="1" applyAlignment="1" applyProtection="1">
      <alignment horizontal="center" vertical="center" wrapText="1"/>
      <protection hidden="1"/>
    </xf>
    <xf numFmtId="0" fontId="23" fillId="3" borderId="12" xfId="4" applyFont="1" applyFill="1" applyBorder="1" applyAlignment="1" applyProtection="1">
      <alignment horizontal="center" vertical="center" wrapText="1"/>
      <protection hidden="1"/>
    </xf>
    <xf numFmtId="0" fontId="24" fillId="3" borderId="12" xfId="4" applyFont="1" applyFill="1" applyBorder="1" applyAlignment="1" applyProtection="1">
      <alignment horizontal="center" vertical="center" wrapText="1"/>
      <protection hidden="1"/>
    </xf>
    <xf numFmtId="43" fontId="19" fillId="3" borderId="1" xfId="1" applyFont="1" applyFill="1" applyBorder="1" applyAlignment="1" applyProtection="1">
      <alignment horizontal="center" vertical="center" wrapText="1"/>
      <protection hidden="1"/>
    </xf>
    <xf numFmtId="167" fontId="18" fillId="0" borderId="2" xfId="1" applyNumberFormat="1" applyFont="1" applyBorder="1" applyAlignment="1" applyProtection="1">
      <alignment horizontal="center" vertical="center" wrapText="1"/>
      <protection locked="0"/>
    </xf>
    <xf numFmtId="167" fontId="18" fillId="0" borderId="5" xfId="1" applyNumberFormat="1" applyFont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8" fillId="7" borderId="13" xfId="0" applyFont="1" applyFill="1" applyBorder="1" applyAlignment="1" applyProtection="1">
      <alignment horizontal="center" vertical="center" wrapText="1"/>
      <protection hidden="1"/>
    </xf>
    <xf numFmtId="0" fontId="8" fillId="7" borderId="5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43" fontId="7" fillId="7" borderId="1" xfId="1" applyFont="1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5" fillId="3" borderId="2" xfId="4" applyFont="1" applyFill="1" applyBorder="1" applyAlignment="1" applyProtection="1">
      <alignment horizontal="center" vertical="center" wrapText="1"/>
      <protection hidden="1"/>
    </xf>
    <xf numFmtId="0" fontId="5" fillId="3" borderId="13" xfId="4" applyFont="1" applyFill="1" applyBorder="1" applyAlignment="1" applyProtection="1">
      <alignment horizontal="center" vertical="center" wrapText="1"/>
      <protection hidden="1"/>
    </xf>
    <xf numFmtId="0" fontId="5" fillId="3" borderId="5" xfId="4" applyFont="1" applyFill="1" applyBorder="1" applyAlignment="1" applyProtection="1">
      <alignment horizontal="center" vertical="center" wrapText="1"/>
      <protection hidden="1"/>
    </xf>
    <xf numFmtId="0" fontId="0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5" xfId="1" applyNumberFormat="1" applyFont="1" applyFill="1" applyBorder="1" applyAlignment="1" applyProtection="1">
      <alignment horizontal="center" vertical="center" wrapText="1"/>
      <protection hidden="1"/>
    </xf>
    <xf numFmtId="166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49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5" fillId="3" borderId="1" xfId="1" applyFont="1" applyFill="1" applyBorder="1" applyAlignment="1" applyProtection="1">
      <alignment horizontal="center" vertical="center" wrapText="1"/>
      <protection hidden="1"/>
    </xf>
    <xf numFmtId="43" fontId="7" fillId="7" borderId="8" xfId="1" applyFont="1" applyFill="1" applyBorder="1" applyAlignment="1" applyProtection="1">
      <alignment horizontal="center" vertical="center" wrapText="1"/>
      <protection hidden="1"/>
    </xf>
    <xf numFmtId="43" fontId="7" fillId="7" borderId="3" xfId="1" applyFont="1" applyFill="1" applyBorder="1" applyAlignment="1" applyProtection="1">
      <alignment horizontal="center" vertical="center" wrapText="1"/>
      <protection hidden="1"/>
    </xf>
    <xf numFmtId="43" fontId="7" fillId="7" borderId="6" xfId="1" applyFont="1" applyFill="1" applyBorder="1" applyAlignment="1" applyProtection="1">
      <alignment horizontal="center" vertical="center" wrapText="1"/>
      <protection hidden="1"/>
    </xf>
    <xf numFmtId="43" fontId="7" fillId="7" borderId="2" xfId="1" applyFont="1" applyFill="1" applyBorder="1" applyAlignment="1" applyProtection="1">
      <alignment horizontal="center" vertical="center" wrapText="1"/>
      <protection hidden="1"/>
    </xf>
    <xf numFmtId="43" fontId="7" fillId="7" borderId="13" xfId="1" applyFont="1" applyFill="1" applyBorder="1" applyAlignment="1" applyProtection="1">
      <alignment horizontal="center" vertical="center" wrapText="1"/>
      <protection hidden="1"/>
    </xf>
    <xf numFmtId="43" fontId="7" fillId="7" borderId="5" xfId="1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0" fillId="8" borderId="18" xfId="0" applyFill="1" applyBorder="1" applyAlignment="1" applyProtection="1">
      <alignment horizontal="center" vertical="center" wrapText="1"/>
      <protection hidden="1"/>
    </xf>
    <xf numFmtId="0" fontId="0" fillId="8" borderId="17" xfId="0" applyFill="1" applyBorder="1" applyAlignment="1" applyProtection="1">
      <alignment horizontal="center" vertical="center" wrapText="1"/>
      <protection hidden="1"/>
    </xf>
    <xf numFmtId="43" fontId="7" fillId="7" borderId="14" xfId="1" applyFont="1" applyFill="1" applyBorder="1" applyAlignment="1" applyProtection="1">
      <alignment horizontal="center" vertical="center" wrapText="1"/>
      <protection hidden="1"/>
    </xf>
    <xf numFmtId="43" fontId="7" fillId="7" borderId="7" xfId="1" applyFont="1" applyFill="1" applyBorder="1" applyAlignment="1" applyProtection="1">
      <alignment horizontal="center" vertical="center" wrapText="1"/>
      <protection hidden="1"/>
    </xf>
  </cellXfs>
  <cellStyles count="6">
    <cellStyle name="Moeda" xfId="2" builtinId="4"/>
    <cellStyle name="Normal" xfId="0" builtinId="0"/>
    <cellStyle name="Normal 2" xfId="4"/>
    <cellStyle name="Normal 3" xfId="5"/>
    <cellStyle name="Porcentagem" xfId="3" builtinId="5"/>
    <cellStyle name="Vírgula" xfId="1" builtinId="3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39994506668294322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view="pageBreakPreview" topLeftCell="A10" zoomScaleNormal="100" zoomScaleSheetLayoutView="100" workbookViewId="0">
      <selection activeCell="A20" sqref="A20"/>
    </sheetView>
  </sheetViews>
  <sheetFormatPr defaultRowHeight="15.75" x14ac:dyDescent="0.25"/>
  <cols>
    <col min="1" max="1" width="54.5703125" style="3" customWidth="1"/>
    <col min="2" max="2" width="29.140625" style="3" customWidth="1"/>
    <col min="3" max="3" width="26.140625" style="3" customWidth="1"/>
    <col min="4" max="4" width="18.42578125" style="3" customWidth="1"/>
    <col min="5" max="5" width="24" style="3" customWidth="1"/>
    <col min="6" max="6" width="51.7109375" style="3" customWidth="1"/>
    <col min="7" max="16384" width="9.140625" style="3"/>
  </cols>
  <sheetData>
    <row r="1" spans="1:20" ht="86.25" customHeight="1" thickBot="1" x14ac:dyDescent="0.3">
      <c r="A1" s="96" t="s">
        <v>121</v>
      </c>
      <c r="B1" s="97"/>
      <c r="C1" s="98"/>
      <c r="D1" s="93"/>
      <c r="E1" s="87"/>
      <c r="F1" s="8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x14ac:dyDescent="0.25">
      <c r="A2" s="99" t="s">
        <v>122</v>
      </c>
      <c r="B2" s="100"/>
      <c r="C2" s="100"/>
      <c r="D2" s="94"/>
      <c r="E2" s="89"/>
      <c r="F2" s="9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82" t="s">
        <v>0</v>
      </c>
      <c r="B3" s="83"/>
      <c r="C3" s="83"/>
      <c r="D3" s="94"/>
      <c r="E3" s="89"/>
      <c r="F3" s="9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8" t="s">
        <v>1</v>
      </c>
      <c r="B4" s="85"/>
      <c r="C4" s="85"/>
      <c r="D4" s="94"/>
      <c r="E4" s="89"/>
      <c r="F4" s="9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28" t="s">
        <v>103</v>
      </c>
      <c r="B5" s="86"/>
      <c r="C5" s="86"/>
      <c r="D5" s="94"/>
      <c r="E5" s="89"/>
      <c r="F5" s="9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72" customHeight="1" x14ac:dyDescent="0.25">
      <c r="A6" s="28" t="s">
        <v>2</v>
      </c>
      <c r="B6" s="101" t="s">
        <v>123</v>
      </c>
      <c r="C6" s="101"/>
      <c r="D6" s="94"/>
      <c r="E6" s="89"/>
      <c r="F6" s="9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42" customHeight="1" x14ac:dyDescent="0.25">
      <c r="A7" s="28" t="s">
        <v>3</v>
      </c>
      <c r="B7" s="85"/>
      <c r="C7" s="85"/>
      <c r="D7" s="94"/>
      <c r="E7" s="91"/>
      <c r="F7" s="9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8" t="s">
        <v>104</v>
      </c>
      <c r="B8" s="85"/>
      <c r="C8" s="85"/>
      <c r="D8" s="95"/>
      <c r="E8" s="84" t="s">
        <v>4</v>
      </c>
      <c r="F8" s="8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1.5" x14ac:dyDescent="0.25">
      <c r="A9" s="28" t="s">
        <v>124</v>
      </c>
      <c r="B9" s="102"/>
      <c r="C9" s="103"/>
      <c r="D9" s="95"/>
      <c r="E9" s="84"/>
      <c r="F9" s="8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40.5" customHeight="1" x14ac:dyDescent="0.25">
      <c r="A10" s="80" t="s">
        <v>111</v>
      </c>
      <c r="B10" s="80"/>
      <c r="C10" s="80"/>
      <c r="D10" s="95"/>
      <c r="E10" s="84"/>
      <c r="F10" s="8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82" t="s">
        <v>5</v>
      </c>
      <c r="B11" s="82"/>
      <c r="C11" s="82"/>
      <c r="D11" s="95"/>
      <c r="E11" s="84"/>
      <c r="F11" s="8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94.5" x14ac:dyDescent="0.25">
      <c r="A12" s="15" t="s">
        <v>6</v>
      </c>
      <c r="B12" s="15" t="s">
        <v>7</v>
      </c>
      <c r="C12" s="15" t="s">
        <v>8</v>
      </c>
      <c r="D12" s="16" t="s">
        <v>9</v>
      </c>
      <c r="E12" s="77" t="s">
        <v>120</v>
      </c>
      <c r="F12" s="7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64" t="s">
        <v>39</v>
      </c>
      <c r="B13" s="64"/>
      <c r="C13" s="64"/>
      <c r="D13" s="17"/>
      <c r="E13" s="75" t="s">
        <v>10</v>
      </c>
      <c r="F13" s="7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 t="s">
        <v>24</v>
      </c>
      <c r="B14" s="19">
        <f>CAPITAL!E43</f>
        <v>0</v>
      </c>
      <c r="C14" s="20">
        <f>B14</f>
        <v>0</v>
      </c>
      <c r="D14" s="9">
        <f>IF($B$28&gt;0,B14/$B$28,0)</f>
        <v>0</v>
      </c>
      <c r="E14" s="75" t="str">
        <f>IF(D16&lt;=C32,"OK","ATENÇÃO - Despesa de Capital ALTA!")</f>
        <v>OK</v>
      </c>
      <c r="F14" s="7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8" t="s">
        <v>25</v>
      </c>
      <c r="B15" s="19">
        <f>CAPITAL!E79</f>
        <v>0</v>
      </c>
      <c r="C15" s="20">
        <f>B15</f>
        <v>0</v>
      </c>
      <c r="D15" s="9">
        <f>IF($B$28&gt;0,B15/$B$28,0)</f>
        <v>0</v>
      </c>
      <c r="E15" s="75" t="str">
        <f>IF(D24&lt;=C33,"OK","ATENÇÃO - Despesa de Custeio ALTA!")</f>
        <v>OK</v>
      </c>
      <c r="F15" s="7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5" customHeight="1" x14ac:dyDescent="0.25">
      <c r="A16" s="21" t="s">
        <v>11</v>
      </c>
      <c r="B16" s="22">
        <f>B14+B15</f>
        <v>0</v>
      </c>
      <c r="C16" s="22">
        <f>C14+C15</f>
        <v>0</v>
      </c>
      <c r="D16" s="10">
        <f>IF($B$28&gt;0,B16/$B$28,0)</f>
        <v>0</v>
      </c>
      <c r="E16" s="75" t="str">
        <f>IF(D27&lt;=C34,"OK","ATENÇÃO - Despesa com Bolsa ALTA!")</f>
        <v>OK</v>
      </c>
      <c r="F16" s="7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64" t="s">
        <v>40</v>
      </c>
      <c r="B17" s="64"/>
      <c r="C17" s="64"/>
      <c r="D17" s="9"/>
      <c r="E17" s="75" t="s">
        <v>12</v>
      </c>
      <c r="F17" s="7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8" t="s">
        <v>26</v>
      </c>
      <c r="B18" s="23">
        <f>CUSTEIO!E28</f>
        <v>0</v>
      </c>
      <c r="C18" s="20">
        <f>B18</f>
        <v>0</v>
      </c>
      <c r="D18" s="9">
        <f t="shared" ref="D18:D24" si="0">IF($B$28&gt;0,B18/$B$28,0)</f>
        <v>0</v>
      </c>
      <c r="E18" s="7">
        <f>IF((B15+B19)&gt;0,B23/(B15+B19),0)</f>
        <v>0</v>
      </c>
      <c r="F18" s="24" t="s">
        <v>13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 t="s">
        <v>27</v>
      </c>
      <c r="B19" s="23">
        <f>CUSTEIO!E44</f>
        <v>0</v>
      </c>
      <c r="C19" s="20">
        <f t="shared" ref="C19:C23" si="1">B19</f>
        <v>0</v>
      </c>
      <c r="D19" s="9">
        <f t="shared" si="0"/>
        <v>0</v>
      </c>
      <c r="E19" s="78" t="str">
        <f>IF(E18&lt;=C35,"OK","ATENÇÃO Valor das despesas de importação superior ao AUTORIZADO")</f>
        <v>OK</v>
      </c>
      <c r="F19" s="7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 t="s">
        <v>127</v>
      </c>
      <c r="B20" s="23">
        <f>CUSTEIO!E65</f>
        <v>0</v>
      </c>
      <c r="C20" s="20">
        <f t="shared" si="1"/>
        <v>0</v>
      </c>
      <c r="D20" s="9">
        <f t="shared" si="0"/>
        <v>0</v>
      </c>
      <c r="E20" s="75" t="s">
        <v>14</v>
      </c>
      <c r="F20" s="7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8" t="s">
        <v>29</v>
      </c>
      <c r="B21" s="23">
        <f>CUSTEIO!E81</f>
        <v>0</v>
      </c>
      <c r="C21" s="20">
        <f t="shared" si="1"/>
        <v>0</v>
      </c>
      <c r="D21" s="9">
        <f t="shared" si="0"/>
        <v>0</v>
      </c>
      <c r="E21" s="7">
        <f>IF(B28&gt;0,(B21+B22)/B28,0)</f>
        <v>0</v>
      </c>
      <c r="F21" s="24" t="s">
        <v>108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18" t="s">
        <v>30</v>
      </c>
      <c r="B22" s="23">
        <f>CUSTEIO!E97</f>
        <v>0</v>
      </c>
      <c r="C22" s="20">
        <f t="shared" si="1"/>
        <v>0</v>
      </c>
      <c r="D22" s="9">
        <f t="shared" si="0"/>
        <v>0</v>
      </c>
      <c r="E22" s="78" t="s">
        <v>126</v>
      </c>
      <c r="F22" s="7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 t="s">
        <v>31</v>
      </c>
      <c r="B23" s="23">
        <f>CUSTEIO!E104</f>
        <v>0</v>
      </c>
      <c r="C23" s="20">
        <f t="shared" si="1"/>
        <v>0</v>
      </c>
      <c r="D23" s="9">
        <f t="shared" si="0"/>
        <v>0</v>
      </c>
      <c r="E23" s="65" t="s">
        <v>110</v>
      </c>
      <c r="F23" s="6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 t="s">
        <v>15</v>
      </c>
      <c r="B24" s="22">
        <f>SUM(B18:B23)</f>
        <v>0</v>
      </c>
      <c r="C24" s="22">
        <v>0</v>
      </c>
      <c r="D24" s="10">
        <f t="shared" si="0"/>
        <v>0</v>
      </c>
      <c r="E24" s="13">
        <f>IF(B28&gt;0,(B20)/B28,0)</f>
        <v>0</v>
      </c>
      <c r="F24" s="25" t="s">
        <v>109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64" t="s">
        <v>41</v>
      </c>
      <c r="B25" s="64"/>
      <c r="C25" s="64"/>
      <c r="D25" s="9"/>
      <c r="E25" s="65" t="str">
        <f>IF(E24&lt;=C37,"OK","ATENÇÃO Valor Serv. Terc - PJ superior ao AUTORIZADO!")</f>
        <v>OK</v>
      </c>
      <c r="F25" s="6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 t="s">
        <v>17</v>
      </c>
      <c r="B26" s="19">
        <f>BOLSA!G40</f>
        <v>0</v>
      </c>
      <c r="C26" s="20">
        <f>B26</f>
        <v>0</v>
      </c>
      <c r="D26" s="9">
        <f>IF($B$28&gt;0,B26/$B$28,0)</f>
        <v>0</v>
      </c>
      <c r="E26" s="65" t="s">
        <v>16</v>
      </c>
      <c r="F26" s="6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 t="s">
        <v>18</v>
      </c>
      <c r="B27" s="22">
        <f>B26</f>
        <v>0</v>
      </c>
      <c r="C27" s="22">
        <f>B27</f>
        <v>0</v>
      </c>
      <c r="D27" s="10">
        <f>IF($B$28&gt;0,B27/$B$28,0)</f>
        <v>0</v>
      </c>
      <c r="E27" s="65" t="str">
        <f>IF(B28&lt;=C38,"OK","VALOR SOLICITADO SUPERIOR AO AUTORIZADO!")</f>
        <v>OK</v>
      </c>
      <c r="F27" s="6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6" t="s">
        <v>32</v>
      </c>
      <c r="B28" s="27">
        <f>B27+B24+B16</f>
        <v>0</v>
      </c>
      <c r="C28" s="27">
        <v>0</v>
      </c>
      <c r="D28" s="9"/>
      <c r="E28" s="66" t="s">
        <v>113</v>
      </c>
      <c r="F28" s="6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81" t="s">
        <v>19</v>
      </c>
      <c r="B29" s="81"/>
      <c r="C29" s="81"/>
      <c r="D29" s="81"/>
      <c r="E29" s="68"/>
      <c r="F29" s="6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39.75" customHeight="1" x14ac:dyDescent="0.25">
      <c r="A30" s="79" t="s">
        <v>42</v>
      </c>
      <c r="B30" s="80"/>
      <c r="C30" s="80"/>
      <c r="D30" s="80"/>
      <c r="E30" s="68"/>
      <c r="F30" s="6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72" t="s">
        <v>105</v>
      </c>
      <c r="B31" s="72"/>
      <c r="C31" s="76"/>
      <c r="D31" s="76"/>
      <c r="E31" s="68"/>
      <c r="F31" s="6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x14ac:dyDescent="0.25">
      <c r="A32" s="72" t="s">
        <v>20</v>
      </c>
      <c r="B32" s="72"/>
      <c r="C32" s="73">
        <v>1</v>
      </c>
      <c r="D32" s="73"/>
      <c r="E32" s="68"/>
      <c r="F32" s="6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72" t="s">
        <v>21</v>
      </c>
      <c r="B33" s="72"/>
      <c r="C33" s="73">
        <v>1</v>
      </c>
      <c r="D33" s="73"/>
      <c r="E33" s="68"/>
      <c r="F33" s="6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72" t="s">
        <v>22</v>
      </c>
      <c r="B34" s="72"/>
      <c r="C34" s="73">
        <v>1</v>
      </c>
      <c r="D34" s="73"/>
      <c r="E34" s="68"/>
      <c r="F34" s="6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72" t="s">
        <v>119</v>
      </c>
      <c r="B35" s="72"/>
      <c r="C35" s="73">
        <v>0.2</v>
      </c>
      <c r="D35" s="73"/>
      <c r="E35" s="68"/>
      <c r="F35" s="6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72" t="s">
        <v>125</v>
      </c>
      <c r="B36" s="72"/>
      <c r="C36" s="73">
        <v>1</v>
      </c>
      <c r="D36" s="73"/>
      <c r="E36" s="68"/>
      <c r="F36" s="6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72" t="s">
        <v>118</v>
      </c>
      <c r="B37" s="72"/>
      <c r="C37" s="73">
        <v>1</v>
      </c>
      <c r="D37" s="73"/>
      <c r="E37" s="68"/>
      <c r="F37" s="6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72" t="s">
        <v>107</v>
      </c>
      <c r="B38" s="72"/>
      <c r="C38" s="74">
        <f>SUMIF(B49:B58,B9,C49:C58)</f>
        <v>0</v>
      </c>
      <c r="D38" s="74"/>
      <c r="E38" s="68"/>
      <c r="F38" s="6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 x14ac:dyDescent="0.25">
      <c r="A39" s="72" t="s">
        <v>106</v>
      </c>
      <c r="B39" s="72"/>
      <c r="C39" s="72"/>
      <c r="D39" s="72"/>
      <c r="E39" s="68"/>
      <c r="F39" s="6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24.75" customHeight="1" x14ac:dyDescent="0.25">
      <c r="A40" s="72" t="s">
        <v>23</v>
      </c>
      <c r="B40" s="72"/>
      <c r="C40" s="72"/>
      <c r="D40" s="72"/>
      <c r="E40" s="70"/>
      <c r="F40" s="7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58"/>
      <c r="B41" s="58"/>
      <c r="C41" s="59"/>
      <c r="D41" s="58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58"/>
      <c r="B42" s="58"/>
      <c r="C42" s="59"/>
      <c r="D42" s="58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58"/>
      <c r="B43" s="58"/>
      <c r="C43" s="59"/>
      <c r="D43" s="58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58"/>
      <c r="B44" s="58"/>
      <c r="C44" s="59"/>
      <c r="D44" s="58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58"/>
      <c r="B45" s="58"/>
      <c r="C45" s="59"/>
      <c r="D45" s="58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58"/>
      <c r="B46" s="58"/>
      <c r="C46" s="59"/>
      <c r="D46" s="58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58"/>
      <c r="B47" s="58"/>
      <c r="C47" s="59"/>
      <c r="D47" s="58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58"/>
      <c r="B48" s="58"/>
      <c r="C48" s="59"/>
      <c r="D48" s="58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58"/>
      <c r="B49" s="55" t="s">
        <v>68</v>
      </c>
      <c r="C49" s="56">
        <v>50000</v>
      </c>
      <c r="D49" s="6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58"/>
      <c r="B50" s="55" t="s">
        <v>70</v>
      </c>
      <c r="C50" s="56">
        <v>80000</v>
      </c>
      <c r="D50" s="6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58"/>
      <c r="B51" s="58"/>
      <c r="C51" s="60"/>
      <c r="D51" s="2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58"/>
      <c r="B52" s="58"/>
      <c r="C52" s="60"/>
      <c r="D52" s="2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58"/>
      <c r="B53" s="58"/>
      <c r="C53" s="60"/>
      <c r="D53" s="2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58"/>
      <c r="B54" s="58"/>
      <c r="C54" s="60"/>
      <c r="D54" s="2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58"/>
      <c r="B55" s="58"/>
      <c r="C55" s="60"/>
      <c r="D55" s="2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58"/>
      <c r="B56" s="58"/>
      <c r="C56" s="60"/>
      <c r="D56" s="2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58"/>
      <c r="B57" s="58"/>
      <c r="C57" s="60"/>
      <c r="D57" s="2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58"/>
      <c r="B58" s="58"/>
      <c r="C58" s="60"/>
      <c r="D58" s="2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58"/>
      <c r="B59" s="58"/>
      <c r="C59" s="59"/>
      <c r="D59" s="2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1"/>
      <c r="D60" s="2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1"/>
      <c r="D61" s="2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1"/>
      <c r="D62" s="2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1"/>
      <c r="D63" s="2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1"/>
      <c r="D64" s="2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1"/>
      <c r="D65" s="2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1"/>
      <c r="D66" s="2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1"/>
      <c r="D67" s="2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1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1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1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1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1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1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1"/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1"/>
      <c r="D75" s="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1"/>
      <c r="D76" s="2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1"/>
      <c r="D77" s="2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1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1"/>
      <c r="D79" s="2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1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1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1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1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1"/>
      <c r="D84" s="2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1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1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1"/>
      <c r="D87" s="2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1"/>
      <c r="D88" s="2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1"/>
      <c r="D89" s="2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1"/>
      <c r="D90" s="2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1"/>
      <c r="D91" s="2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</sheetData>
  <sheetProtection algorithmName="SHA-512" hashValue="I20KXX5+xqoehwkjS/LH9ih4AMTktUKN7YGEKNxVLjgryXJkoI3EMjTFbapISuypPq+nKZbZm3eUIO5tjZMFmg==" saltValue="O6sZ2H1Siymq9nfqGFSCwg==" spinCount="100000" sheet="1" objects="1" scenarios="1"/>
  <mergeCells count="51">
    <mergeCell ref="A29:D29"/>
    <mergeCell ref="A31:B31"/>
    <mergeCell ref="A3:C3"/>
    <mergeCell ref="E8:F11"/>
    <mergeCell ref="B8:C8"/>
    <mergeCell ref="B5:C5"/>
    <mergeCell ref="B4:C4"/>
    <mergeCell ref="E1:F7"/>
    <mergeCell ref="A11:C11"/>
    <mergeCell ref="D1:D11"/>
    <mergeCell ref="A1:C1"/>
    <mergeCell ref="A2:C2"/>
    <mergeCell ref="B6:C6"/>
    <mergeCell ref="B7:C7"/>
    <mergeCell ref="B9:C9"/>
    <mergeCell ref="A10:C10"/>
    <mergeCell ref="A35:B35"/>
    <mergeCell ref="C35:D35"/>
    <mergeCell ref="A36:B36"/>
    <mergeCell ref="A34:B34"/>
    <mergeCell ref="A30:D30"/>
    <mergeCell ref="A32:B32"/>
    <mergeCell ref="A33:B33"/>
    <mergeCell ref="C32:D32"/>
    <mergeCell ref="C33:D33"/>
    <mergeCell ref="C34:D34"/>
    <mergeCell ref="E27:F27"/>
    <mergeCell ref="E12:F12"/>
    <mergeCell ref="E19:F19"/>
    <mergeCell ref="E22:F22"/>
    <mergeCell ref="E23:F23"/>
    <mergeCell ref="E13:F13"/>
    <mergeCell ref="E15:F15"/>
    <mergeCell ref="E14:F14"/>
    <mergeCell ref="E16:F16"/>
    <mergeCell ref="A13:C13"/>
    <mergeCell ref="E25:F25"/>
    <mergeCell ref="A25:C25"/>
    <mergeCell ref="E26:F26"/>
    <mergeCell ref="E28:F40"/>
    <mergeCell ref="A40:D40"/>
    <mergeCell ref="A37:B37"/>
    <mergeCell ref="A38:B38"/>
    <mergeCell ref="C36:D36"/>
    <mergeCell ref="C37:D37"/>
    <mergeCell ref="C38:D38"/>
    <mergeCell ref="A39:D39"/>
    <mergeCell ref="A17:C17"/>
    <mergeCell ref="E17:F17"/>
    <mergeCell ref="C31:D31"/>
    <mergeCell ref="E20:F20"/>
  </mergeCells>
  <conditionalFormatting sqref="E19:F19 E22:F22 E25:F25 E27:F27 E14:F16">
    <cfRule type="cellIs" dxfId="9" priority="10" operator="equal">
      <formula>"OK"</formula>
    </cfRule>
  </conditionalFormatting>
  <conditionalFormatting sqref="E14:F14">
    <cfRule type="cellIs" dxfId="8" priority="9" operator="equal">
      <formula>"ATENÇÃO - Despesa de Capital ALTA!"</formula>
    </cfRule>
  </conditionalFormatting>
  <conditionalFormatting sqref="E15:F15">
    <cfRule type="cellIs" dxfId="7" priority="8" operator="equal">
      <formula>"ATENÇÃO - Despesa de Custeio ALTA!"</formula>
    </cfRule>
  </conditionalFormatting>
  <conditionalFormatting sqref="E16">
    <cfRule type="cellIs" dxfId="6" priority="7" operator="equal">
      <formula>"ATENÇÃO - Despesa com Bolsa ALTA!"</formula>
    </cfRule>
  </conditionalFormatting>
  <conditionalFormatting sqref="E19:F19">
    <cfRule type="cellIs" dxfId="5" priority="6" operator="equal">
      <formula>"ATENÇÃO Valor das despesas de importação superior ao AUTORIZADO"</formula>
    </cfRule>
  </conditionalFormatting>
  <conditionalFormatting sqref="E22:F22">
    <cfRule type="cellIs" dxfId="4" priority="5" operator="equal">
      <formula>"ATENÇÃO Valor das despesas de diárias e passagens superior ao AUTORIZADO"</formula>
    </cfRule>
  </conditionalFormatting>
  <conditionalFormatting sqref="E25:F25">
    <cfRule type="cellIs" dxfId="3" priority="4" operator="equal">
      <formula>"ATENÇÃO Valor Serv. Terc - PJ superior Ao AUTORIZADO"</formula>
    </cfRule>
    <cfRule type="cellIs" dxfId="2" priority="1" operator="equal">
      <formula>"ATENÇÃO Valor Serv. Terc - PJ superior ao AUTORIZADO!"</formula>
    </cfRule>
  </conditionalFormatting>
  <conditionalFormatting sqref="E28:F40">
    <cfRule type="cellIs" dxfId="1" priority="3" operator="equal">
      <formula>"VALOR SOLICITADO SUPERIOR AO AUTORIZADO"</formula>
    </cfRule>
  </conditionalFormatting>
  <conditionalFormatting sqref="E27:F27">
    <cfRule type="cellIs" dxfId="0" priority="2" operator="equal">
      <formula>"VALOR SOLICITADO SUPERIOR AO AUTORIZADO!"</formula>
    </cfRule>
  </conditionalFormatting>
  <pageMargins left="0.19685039370078741" right="0.19685039370078741" top="0.78740157480314965" bottom="0.47244094488188981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4" customWidth="1"/>
    <col min="5" max="5" width="21.28515625" style="12" customWidth="1"/>
    <col min="6" max="6" width="34" style="12" customWidth="1"/>
    <col min="7" max="16384" width="9.140625" style="12"/>
  </cols>
  <sheetData>
    <row r="1" spans="1:6" ht="66" customHeight="1" thickBot="1" x14ac:dyDescent="0.3">
      <c r="A1" s="29"/>
      <c r="B1" s="57" t="s">
        <v>121</v>
      </c>
      <c r="C1" s="29"/>
      <c r="D1" s="30"/>
      <c r="E1" s="29"/>
      <c r="F1" s="29"/>
    </row>
    <row r="2" spans="1:6" x14ac:dyDescent="0.25">
      <c r="A2" s="29"/>
      <c r="B2" s="29"/>
      <c r="C2" s="29"/>
      <c r="D2" s="30"/>
      <c r="E2" s="29"/>
      <c r="F2" s="29"/>
    </row>
    <row r="3" spans="1:6" ht="15.75" x14ac:dyDescent="0.25">
      <c r="A3" s="118" t="s">
        <v>1</v>
      </c>
      <c r="B3" s="119"/>
      <c r="C3" s="120"/>
      <c r="D3" s="121">
        <f>FORMULARIO!B4</f>
        <v>0</v>
      </c>
      <c r="E3" s="122"/>
      <c r="F3" s="123"/>
    </row>
    <row r="4" spans="1:6" ht="15.75" x14ac:dyDescent="0.25">
      <c r="A4" s="118" t="s">
        <v>103</v>
      </c>
      <c r="B4" s="119"/>
      <c r="C4" s="120"/>
      <c r="D4" s="124">
        <f>FORMULARIO!B5</f>
        <v>0</v>
      </c>
      <c r="E4" s="124"/>
      <c r="F4" s="124"/>
    </row>
    <row r="5" spans="1:6" ht="48" customHeight="1" x14ac:dyDescent="0.25">
      <c r="A5" s="118" t="s">
        <v>2</v>
      </c>
      <c r="B5" s="119"/>
      <c r="C5" s="120"/>
      <c r="D5" s="125" t="str">
        <f>FORMULARIO!B6</f>
        <v xml:space="preserve">Edital FAPES Nº 007/2014 - Universal Integrado </v>
      </c>
      <c r="E5" s="125"/>
      <c r="F5" s="125"/>
    </row>
    <row r="6" spans="1:6" ht="58.5" customHeight="1" x14ac:dyDescent="0.25">
      <c r="A6" s="118" t="s">
        <v>3</v>
      </c>
      <c r="B6" s="119"/>
      <c r="C6" s="120"/>
      <c r="D6" s="121">
        <f>FORMULARIO!B7</f>
        <v>0</v>
      </c>
      <c r="E6" s="122"/>
      <c r="F6" s="123"/>
    </row>
    <row r="7" spans="1:6" ht="35.25" customHeight="1" x14ac:dyDescent="0.25">
      <c r="A7" s="118" t="s">
        <v>104</v>
      </c>
      <c r="B7" s="119"/>
      <c r="C7" s="120"/>
      <c r="D7" s="121">
        <f>FORMULARIO!B8</f>
        <v>0</v>
      </c>
      <c r="E7" s="122"/>
      <c r="F7" s="123"/>
    </row>
    <row r="8" spans="1:6" x14ac:dyDescent="0.25">
      <c r="A8" s="126" t="s">
        <v>111</v>
      </c>
      <c r="B8" s="126"/>
      <c r="C8" s="126"/>
      <c r="D8" s="126"/>
      <c r="E8" s="126"/>
      <c r="F8" s="126"/>
    </row>
    <row r="9" spans="1:6" x14ac:dyDescent="0.25">
      <c r="A9" s="126"/>
      <c r="B9" s="126"/>
      <c r="C9" s="126"/>
      <c r="D9" s="126"/>
      <c r="E9" s="126"/>
      <c r="F9" s="126"/>
    </row>
    <row r="10" spans="1:6" ht="18.75" x14ac:dyDescent="0.25">
      <c r="A10" s="112" t="s">
        <v>43</v>
      </c>
      <c r="B10" s="112"/>
      <c r="C10" s="112"/>
      <c r="D10" s="112"/>
      <c r="E10" s="112"/>
      <c r="F10" s="112"/>
    </row>
    <row r="11" spans="1:6" x14ac:dyDescent="0.25">
      <c r="A11" s="115"/>
      <c r="B11" s="116"/>
      <c r="C11" s="116"/>
      <c r="D11" s="116"/>
      <c r="E11" s="116"/>
      <c r="F11" s="117"/>
    </row>
    <row r="12" spans="1:6" x14ac:dyDescent="0.25">
      <c r="A12" s="31" t="s">
        <v>33</v>
      </c>
      <c r="B12" s="31" t="s">
        <v>34</v>
      </c>
      <c r="C12" s="31" t="s">
        <v>35</v>
      </c>
      <c r="D12" s="32" t="s">
        <v>36</v>
      </c>
      <c r="E12" s="31" t="s">
        <v>37</v>
      </c>
      <c r="F12" s="31" t="s">
        <v>38</v>
      </c>
    </row>
    <row r="13" spans="1:6" x14ac:dyDescent="0.25">
      <c r="A13" s="33">
        <v>1</v>
      </c>
      <c r="B13" s="47"/>
      <c r="C13" s="48"/>
      <c r="D13" s="47"/>
      <c r="E13" s="35">
        <f>SUM(C13*D13)</f>
        <v>0</v>
      </c>
      <c r="F13" s="46"/>
    </row>
    <row r="14" spans="1:6" x14ac:dyDescent="0.25">
      <c r="A14" s="33">
        <v>2</v>
      </c>
      <c r="B14" s="47"/>
      <c r="C14" s="48"/>
      <c r="D14" s="47"/>
      <c r="E14" s="35">
        <f t="shared" ref="E14:E42" si="0">C14*D14</f>
        <v>0</v>
      </c>
      <c r="F14" s="46"/>
    </row>
    <row r="15" spans="1:6" x14ac:dyDescent="0.25">
      <c r="A15" s="33">
        <v>3</v>
      </c>
      <c r="B15" s="47"/>
      <c r="C15" s="48"/>
      <c r="D15" s="47"/>
      <c r="E15" s="35">
        <f t="shared" si="0"/>
        <v>0</v>
      </c>
      <c r="F15" s="46"/>
    </row>
    <row r="16" spans="1:6" x14ac:dyDescent="0.25">
      <c r="A16" s="33">
        <v>4</v>
      </c>
      <c r="B16" s="47"/>
      <c r="C16" s="48"/>
      <c r="D16" s="47"/>
      <c r="E16" s="35">
        <f t="shared" si="0"/>
        <v>0</v>
      </c>
      <c r="F16" s="46"/>
    </row>
    <row r="17" spans="1:6" x14ac:dyDescent="0.25">
      <c r="A17" s="33">
        <v>5</v>
      </c>
      <c r="B17" s="47"/>
      <c r="C17" s="48"/>
      <c r="D17" s="47"/>
      <c r="E17" s="35">
        <f t="shared" si="0"/>
        <v>0</v>
      </c>
      <c r="F17" s="46"/>
    </row>
    <row r="18" spans="1:6" x14ac:dyDescent="0.25">
      <c r="A18" s="33">
        <v>6</v>
      </c>
      <c r="B18" s="47"/>
      <c r="C18" s="48"/>
      <c r="D18" s="47"/>
      <c r="E18" s="35">
        <f t="shared" si="0"/>
        <v>0</v>
      </c>
      <c r="F18" s="46"/>
    </row>
    <row r="19" spans="1:6" x14ac:dyDescent="0.25">
      <c r="A19" s="33">
        <v>7</v>
      </c>
      <c r="B19" s="47"/>
      <c r="C19" s="48"/>
      <c r="D19" s="47"/>
      <c r="E19" s="35">
        <f t="shared" si="0"/>
        <v>0</v>
      </c>
      <c r="F19" s="46"/>
    </row>
    <row r="20" spans="1:6" x14ac:dyDescent="0.25">
      <c r="A20" s="33">
        <v>8</v>
      </c>
      <c r="B20" s="47"/>
      <c r="C20" s="48"/>
      <c r="D20" s="47"/>
      <c r="E20" s="35">
        <f t="shared" si="0"/>
        <v>0</v>
      </c>
      <c r="F20" s="46"/>
    </row>
    <row r="21" spans="1:6" x14ac:dyDescent="0.25">
      <c r="A21" s="33">
        <v>9</v>
      </c>
      <c r="B21" s="47"/>
      <c r="C21" s="48"/>
      <c r="D21" s="47"/>
      <c r="E21" s="35">
        <f t="shared" si="0"/>
        <v>0</v>
      </c>
      <c r="F21" s="46"/>
    </row>
    <row r="22" spans="1:6" x14ac:dyDescent="0.25">
      <c r="A22" s="33">
        <v>10</v>
      </c>
      <c r="B22" s="47"/>
      <c r="C22" s="48"/>
      <c r="D22" s="47"/>
      <c r="E22" s="35">
        <f t="shared" si="0"/>
        <v>0</v>
      </c>
      <c r="F22" s="46"/>
    </row>
    <row r="23" spans="1:6" x14ac:dyDescent="0.25">
      <c r="A23" s="33">
        <v>11</v>
      </c>
      <c r="B23" s="47"/>
      <c r="C23" s="48"/>
      <c r="D23" s="47"/>
      <c r="E23" s="35">
        <f t="shared" si="0"/>
        <v>0</v>
      </c>
      <c r="F23" s="46"/>
    </row>
    <row r="24" spans="1:6" x14ac:dyDescent="0.25">
      <c r="A24" s="33">
        <v>12</v>
      </c>
      <c r="B24" s="47"/>
      <c r="C24" s="48"/>
      <c r="D24" s="47"/>
      <c r="E24" s="35">
        <f t="shared" si="0"/>
        <v>0</v>
      </c>
      <c r="F24" s="46"/>
    </row>
    <row r="25" spans="1:6" x14ac:dyDescent="0.25">
      <c r="A25" s="33">
        <v>13</v>
      </c>
      <c r="B25" s="47"/>
      <c r="C25" s="48"/>
      <c r="D25" s="47"/>
      <c r="E25" s="35">
        <f t="shared" si="0"/>
        <v>0</v>
      </c>
      <c r="F25" s="46"/>
    </row>
    <row r="26" spans="1:6" x14ac:dyDescent="0.25">
      <c r="A26" s="33">
        <v>14</v>
      </c>
      <c r="B26" s="47"/>
      <c r="C26" s="48"/>
      <c r="D26" s="47"/>
      <c r="E26" s="35">
        <f t="shared" si="0"/>
        <v>0</v>
      </c>
      <c r="F26" s="46"/>
    </row>
    <row r="27" spans="1:6" x14ac:dyDescent="0.25">
      <c r="A27" s="33">
        <v>15</v>
      </c>
      <c r="B27" s="47"/>
      <c r="C27" s="48"/>
      <c r="D27" s="47"/>
      <c r="E27" s="35">
        <f t="shared" si="0"/>
        <v>0</v>
      </c>
      <c r="F27" s="46"/>
    </row>
    <row r="28" spans="1:6" x14ac:dyDescent="0.25">
      <c r="A28" s="33">
        <v>16</v>
      </c>
      <c r="B28" s="47"/>
      <c r="C28" s="48"/>
      <c r="D28" s="47"/>
      <c r="E28" s="35">
        <f t="shared" si="0"/>
        <v>0</v>
      </c>
      <c r="F28" s="46"/>
    </row>
    <row r="29" spans="1:6" x14ac:dyDescent="0.25">
      <c r="A29" s="33">
        <v>17</v>
      </c>
      <c r="B29" s="47"/>
      <c r="C29" s="48"/>
      <c r="D29" s="47"/>
      <c r="E29" s="35">
        <f t="shared" si="0"/>
        <v>0</v>
      </c>
      <c r="F29" s="46"/>
    </row>
    <row r="30" spans="1:6" x14ac:dyDescent="0.25">
      <c r="A30" s="33">
        <v>18</v>
      </c>
      <c r="B30" s="47"/>
      <c r="C30" s="48"/>
      <c r="D30" s="47"/>
      <c r="E30" s="35">
        <f t="shared" si="0"/>
        <v>0</v>
      </c>
      <c r="F30" s="46"/>
    </row>
    <row r="31" spans="1:6" x14ac:dyDescent="0.25">
      <c r="A31" s="33">
        <v>19</v>
      </c>
      <c r="B31" s="47"/>
      <c r="C31" s="48"/>
      <c r="D31" s="47"/>
      <c r="E31" s="35">
        <f t="shared" si="0"/>
        <v>0</v>
      </c>
      <c r="F31" s="46"/>
    </row>
    <row r="32" spans="1:6" x14ac:dyDescent="0.25">
      <c r="A32" s="33">
        <v>20</v>
      </c>
      <c r="B32" s="47"/>
      <c r="C32" s="48"/>
      <c r="D32" s="47"/>
      <c r="E32" s="35">
        <f t="shared" si="0"/>
        <v>0</v>
      </c>
      <c r="F32" s="46"/>
    </row>
    <row r="33" spans="1:6" x14ac:dyDescent="0.25">
      <c r="A33" s="33">
        <v>21</v>
      </c>
      <c r="B33" s="47"/>
      <c r="C33" s="48"/>
      <c r="D33" s="47"/>
      <c r="E33" s="35">
        <f t="shared" si="0"/>
        <v>0</v>
      </c>
      <c r="F33" s="46"/>
    </row>
    <row r="34" spans="1:6" x14ac:dyDescent="0.25">
      <c r="A34" s="33">
        <v>22</v>
      </c>
      <c r="B34" s="47"/>
      <c r="C34" s="48"/>
      <c r="D34" s="47"/>
      <c r="E34" s="35">
        <f t="shared" si="0"/>
        <v>0</v>
      </c>
      <c r="F34" s="46"/>
    </row>
    <row r="35" spans="1:6" x14ac:dyDescent="0.25">
      <c r="A35" s="33">
        <v>23</v>
      </c>
      <c r="B35" s="47"/>
      <c r="C35" s="48"/>
      <c r="D35" s="47"/>
      <c r="E35" s="35">
        <f t="shared" si="0"/>
        <v>0</v>
      </c>
      <c r="F35" s="46"/>
    </row>
    <row r="36" spans="1:6" x14ac:dyDescent="0.25">
      <c r="A36" s="33">
        <v>24</v>
      </c>
      <c r="B36" s="47"/>
      <c r="C36" s="48"/>
      <c r="D36" s="47"/>
      <c r="E36" s="35">
        <f t="shared" si="0"/>
        <v>0</v>
      </c>
      <c r="F36" s="46"/>
    </row>
    <row r="37" spans="1:6" x14ac:dyDescent="0.25">
      <c r="A37" s="33">
        <v>25</v>
      </c>
      <c r="B37" s="47"/>
      <c r="C37" s="48"/>
      <c r="D37" s="47"/>
      <c r="E37" s="35">
        <f t="shared" si="0"/>
        <v>0</v>
      </c>
      <c r="F37" s="46"/>
    </row>
    <row r="38" spans="1:6" x14ac:dyDescent="0.25">
      <c r="A38" s="33">
        <v>26</v>
      </c>
      <c r="B38" s="47"/>
      <c r="C38" s="48"/>
      <c r="D38" s="47"/>
      <c r="E38" s="35">
        <f t="shared" si="0"/>
        <v>0</v>
      </c>
      <c r="F38" s="46"/>
    </row>
    <row r="39" spans="1:6" x14ac:dyDescent="0.25">
      <c r="A39" s="33">
        <v>27</v>
      </c>
      <c r="B39" s="47"/>
      <c r="C39" s="48"/>
      <c r="D39" s="47"/>
      <c r="E39" s="35">
        <f t="shared" si="0"/>
        <v>0</v>
      </c>
      <c r="F39" s="46"/>
    </row>
    <row r="40" spans="1:6" x14ac:dyDescent="0.25">
      <c r="A40" s="33">
        <v>28</v>
      </c>
      <c r="B40" s="47"/>
      <c r="C40" s="48"/>
      <c r="D40" s="47"/>
      <c r="E40" s="35">
        <f t="shared" si="0"/>
        <v>0</v>
      </c>
      <c r="F40" s="46"/>
    </row>
    <row r="41" spans="1:6" x14ac:dyDescent="0.25">
      <c r="A41" s="33">
        <v>29</v>
      </c>
      <c r="B41" s="47"/>
      <c r="C41" s="48"/>
      <c r="D41" s="47"/>
      <c r="E41" s="35">
        <f t="shared" si="0"/>
        <v>0</v>
      </c>
      <c r="F41" s="46"/>
    </row>
    <row r="42" spans="1:6" x14ac:dyDescent="0.25">
      <c r="A42" s="33">
        <v>30</v>
      </c>
      <c r="B42" s="47"/>
      <c r="C42" s="48"/>
      <c r="D42" s="47"/>
      <c r="E42" s="35">
        <f t="shared" si="0"/>
        <v>0</v>
      </c>
      <c r="F42" s="46"/>
    </row>
    <row r="43" spans="1:6" ht="18.75" x14ac:dyDescent="0.25">
      <c r="A43" s="113" t="s">
        <v>44</v>
      </c>
      <c r="B43" s="113"/>
      <c r="C43" s="113"/>
      <c r="D43" s="113"/>
      <c r="E43" s="34">
        <f>SUM(E13:E42)</f>
        <v>0</v>
      </c>
      <c r="F43" s="36"/>
    </row>
    <row r="44" spans="1:6" x14ac:dyDescent="0.25">
      <c r="A44" s="107"/>
      <c r="B44" s="108"/>
      <c r="C44" s="108"/>
      <c r="D44" s="108"/>
      <c r="E44" s="108"/>
      <c r="F44" s="109"/>
    </row>
    <row r="45" spans="1:6" x14ac:dyDescent="0.25">
      <c r="A45" s="110"/>
      <c r="B45" s="111"/>
      <c r="C45" s="111"/>
      <c r="D45" s="111"/>
      <c r="E45" s="111"/>
      <c r="F45" s="114"/>
    </row>
    <row r="46" spans="1:6" ht="18.75" x14ac:dyDescent="0.25">
      <c r="A46" s="112" t="s">
        <v>45</v>
      </c>
      <c r="B46" s="112"/>
      <c r="C46" s="112"/>
      <c r="D46" s="112"/>
      <c r="E46" s="112"/>
      <c r="F46" s="112"/>
    </row>
    <row r="47" spans="1:6" x14ac:dyDescent="0.25">
      <c r="A47" s="115"/>
      <c r="B47" s="116"/>
      <c r="C47" s="116"/>
      <c r="D47" s="116"/>
      <c r="E47" s="116"/>
      <c r="F47" s="117"/>
    </row>
    <row r="48" spans="1:6" x14ac:dyDescent="0.25">
      <c r="A48" s="31" t="s">
        <v>33</v>
      </c>
      <c r="B48" s="31" t="s">
        <v>34</v>
      </c>
      <c r="C48" s="31" t="s">
        <v>35</v>
      </c>
      <c r="D48" s="32" t="s">
        <v>36</v>
      </c>
      <c r="E48" s="31" t="s">
        <v>37</v>
      </c>
      <c r="F48" s="31" t="s">
        <v>38</v>
      </c>
    </row>
    <row r="49" spans="1:6" x14ac:dyDescent="0.25">
      <c r="A49" s="37">
        <v>1</v>
      </c>
      <c r="B49" s="47"/>
      <c r="C49" s="48"/>
      <c r="D49" s="47"/>
      <c r="E49" s="35"/>
      <c r="F49" s="46"/>
    </row>
    <row r="50" spans="1:6" x14ac:dyDescent="0.25">
      <c r="A50" s="37">
        <v>2</v>
      </c>
      <c r="B50" s="47"/>
      <c r="C50" s="48"/>
      <c r="D50" s="47"/>
      <c r="E50" s="35">
        <f t="shared" ref="E50:E77" si="1">C50*D50</f>
        <v>0</v>
      </c>
      <c r="F50" s="46"/>
    </row>
    <row r="51" spans="1:6" x14ac:dyDescent="0.25">
      <c r="A51" s="37">
        <v>3</v>
      </c>
      <c r="B51" s="47"/>
      <c r="C51" s="48"/>
      <c r="D51" s="47"/>
      <c r="E51" s="35">
        <f t="shared" si="1"/>
        <v>0</v>
      </c>
      <c r="F51" s="46"/>
    </row>
    <row r="52" spans="1:6" x14ac:dyDescent="0.25">
      <c r="A52" s="37">
        <v>4</v>
      </c>
      <c r="B52" s="47"/>
      <c r="C52" s="48"/>
      <c r="D52" s="47"/>
      <c r="E52" s="35">
        <f t="shared" si="1"/>
        <v>0</v>
      </c>
      <c r="F52" s="46"/>
    </row>
    <row r="53" spans="1:6" x14ac:dyDescent="0.25">
      <c r="A53" s="37">
        <v>5</v>
      </c>
      <c r="B53" s="47"/>
      <c r="C53" s="48"/>
      <c r="D53" s="47"/>
      <c r="E53" s="35">
        <f t="shared" si="1"/>
        <v>0</v>
      </c>
      <c r="F53" s="46"/>
    </row>
    <row r="54" spans="1:6" x14ac:dyDescent="0.25">
      <c r="A54" s="37">
        <v>6</v>
      </c>
      <c r="B54" s="47"/>
      <c r="C54" s="48"/>
      <c r="D54" s="47"/>
      <c r="E54" s="35">
        <f t="shared" si="1"/>
        <v>0</v>
      </c>
      <c r="F54" s="46"/>
    </row>
    <row r="55" spans="1:6" x14ac:dyDescent="0.25">
      <c r="A55" s="37">
        <v>7</v>
      </c>
      <c r="B55" s="47"/>
      <c r="C55" s="48"/>
      <c r="D55" s="47"/>
      <c r="E55" s="35">
        <f t="shared" si="1"/>
        <v>0</v>
      </c>
      <c r="F55" s="46"/>
    </row>
    <row r="56" spans="1:6" x14ac:dyDescent="0.25">
      <c r="A56" s="37">
        <v>8</v>
      </c>
      <c r="B56" s="47"/>
      <c r="C56" s="48"/>
      <c r="D56" s="47"/>
      <c r="E56" s="35">
        <f t="shared" si="1"/>
        <v>0</v>
      </c>
      <c r="F56" s="46"/>
    </row>
    <row r="57" spans="1:6" x14ac:dyDescent="0.25">
      <c r="A57" s="37">
        <v>9</v>
      </c>
      <c r="B57" s="47"/>
      <c r="C57" s="48"/>
      <c r="D57" s="47"/>
      <c r="E57" s="35">
        <f t="shared" si="1"/>
        <v>0</v>
      </c>
      <c r="F57" s="46"/>
    </row>
    <row r="58" spans="1:6" x14ac:dyDescent="0.25">
      <c r="A58" s="37">
        <v>10</v>
      </c>
      <c r="B58" s="47"/>
      <c r="C58" s="48"/>
      <c r="D58" s="47"/>
      <c r="E58" s="35">
        <f t="shared" si="1"/>
        <v>0</v>
      </c>
      <c r="F58" s="46"/>
    </row>
    <row r="59" spans="1:6" x14ac:dyDescent="0.25">
      <c r="A59" s="37">
        <v>11</v>
      </c>
      <c r="B59" s="47"/>
      <c r="C59" s="48"/>
      <c r="D59" s="47"/>
      <c r="E59" s="35">
        <f t="shared" si="1"/>
        <v>0</v>
      </c>
      <c r="F59" s="46"/>
    </row>
    <row r="60" spans="1:6" x14ac:dyDescent="0.25">
      <c r="A60" s="37">
        <v>12</v>
      </c>
      <c r="B60" s="47"/>
      <c r="C60" s="48"/>
      <c r="D60" s="47"/>
      <c r="E60" s="35">
        <f t="shared" si="1"/>
        <v>0</v>
      </c>
      <c r="F60" s="46"/>
    </row>
    <row r="61" spans="1:6" x14ac:dyDescent="0.25">
      <c r="A61" s="37">
        <v>13</v>
      </c>
      <c r="B61" s="47"/>
      <c r="C61" s="48"/>
      <c r="D61" s="47"/>
      <c r="E61" s="35">
        <f t="shared" si="1"/>
        <v>0</v>
      </c>
      <c r="F61" s="46"/>
    </row>
    <row r="62" spans="1:6" x14ac:dyDescent="0.25">
      <c r="A62" s="37">
        <v>14</v>
      </c>
      <c r="B62" s="47"/>
      <c r="C62" s="48"/>
      <c r="D62" s="47"/>
      <c r="E62" s="35">
        <f t="shared" si="1"/>
        <v>0</v>
      </c>
      <c r="F62" s="46"/>
    </row>
    <row r="63" spans="1:6" x14ac:dyDescent="0.25">
      <c r="A63" s="37">
        <v>15</v>
      </c>
      <c r="B63" s="47"/>
      <c r="C63" s="48"/>
      <c r="D63" s="47"/>
      <c r="E63" s="35">
        <f t="shared" si="1"/>
        <v>0</v>
      </c>
      <c r="F63" s="46"/>
    </row>
    <row r="64" spans="1:6" x14ac:dyDescent="0.25">
      <c r="A64" s="37">
        <v>16</v>
      </c>
      <c r="B64" s="47"/>
      <c r="C64" s="48"/>
      <c r="D64" s="47"/>
      <c r="E64" s="35">
        <f t="shared" si="1"/>
        <v>0</v>
      </c>
      <c r="F64" s="46"/>
    </row>
    <row r="65" spans="1:6" x14ac:dyDescent="0.25">
      <c r="A65" s="37">
        <v>17</v>
      </c>
      <c r="B65" s="47"/>
      <c r="C65" s="48"/>
      <c r="D65" s="47"/>
      <c r="E65" s="35">
        <f t="shared" si="1"/>
        <v>0</v>
      </c>
      <c r="F65" s="46"/>
    </row>
    <row r="66" spans="1:6" x14ac:dyDescent="0.25">
      <c r="A66" s="37">
        <v>18</v>
      </c>
      <c r="B66" s="47"/>
      <c r="C66" s="48"/>
      <c r="D66" s="47"/>
      <c r="E66" s="35">
        <f t="shared" si="1"/>
        <v>0</v>
      </c>
      <c r="F66" s="46"/>
    </row>
    <row r="67" spans="1:6" x14ac:dyDescent="0.25">
      <c r="A67" s="37">
        <v>19</v>
      </c>
      <c r="B67" s="47"/>
      <c r="C67" s="48"/>
      <c r="D67" s="47"/>
      <c r="E67" s="35">
        <f t="shared" si="1"/>
        <v>0</v>
      </c>
      <c r="F67" s="46"/>
    </row>
    <row r="68" spans="1:6" x14ac:dyDescent="0.25">
      <c r="A68" s="37">
        <v>20</v>
      </c>
      <c r="B68" s="47"/>
      <c r="C68" s="48"/>
      <c r="D68" s="47"/>
      <c r="E68" s="35">
        <f t="shared" si="1"/>
        <v>0</v>
      </c>
      <c r="F68" s="46"/>
    </row>
    <row r="69" spans="1:6" x14ac:dyDescent="0.25">
      <c r="A69" s="37">
        <v>21</v>
      </c>
      <c r="B69" s="47"/>
      <c r="C69" s="48"/>
      <c r="D69" s="47"/>
      <c r="E69" s="35">
        <f t="shared" si="1"/>
        <v>0</v>
      </c>
      <c r="F69" s="46"/>
    </row>
    <row r="70" spans="1:6" x14ac:dyDescent="0.25">
      <c r="A70" s="37">
        <v>22</v>
      </c>
      <c r="B70" s="47"/>
      <c r="C70" s="48"/>
      <c r="D70" s="47"/>
      <c r="E70" s="35">
        <f t="shared" si="1"/>
        <v>0</v>
      </c>
      <c r="F70" s="46"/>
    </row>
    <row r="71" spans="1:6" x14ac:dyDescent="0.25">
      <c r="A71" s="37">
        <v>23</v>
      </c>
      <c r="B71" s="47"/>
      <c r="C71" s="48"/>
      <c r="D71" s="47"/>
      <c r="E71" s="35">
        <f t="shared" si="1"/>
        <v>0</v>
      </c>
      <c r="F71" s="46"/>
    </row>
    <row r="72" spans="1:6" x14ac:dyDescent="0.25">
      <c r="A72" s="37">
        <v>24</v>
      </c>
      <c r="B72" s="47"/>
      <c r="C72" s="48"/>
      <c r="D72" s="47"/>
      <c r="E72" s="35">
        <f t="shared" si="1"/>
        <v>0</v>
      </c>
      <c r="F72" s="46"/>
    </row>
    <row r="73" spans="1:6" x14ac:dyDescent="0.25">
      <c r="A73" s="37">
        <v>25</v>
      </c>
      <c r="B73" s="47"/>
      <c r="C73" s="48"/>
      <c r="D73" s="47"/>
      <c r="E73" s="35">
        <f t="shared" si="1"/>
        <v>0</v>
      </c>
      <c r="F73" s="46"/>
    </row>
    <row r="74" spans="1:6" x14ac:dyDescent="0.25">
      <c r="A74" s="37">
        <v>26</v>
      </c>
      <c r="B74" s="47"/>
      <c r="C74" s="48"/>
      <c r="D74" s="47"/>
      <c r="E74" s="35">
        <f t="shared" si="1"/>
        <v>0</v>
      </c>
      <c r="F74" s="46"/>
    </row>
    <row r="75" spans="1:6" x14ac:dyDescent="0.25">
      <c r="A75" s="37">
        <v>27</v>
      </c>
      <c r="B75" s="47"/>
      <c r="C75" s="48"/>
      <c r="D75" s="47"/>
      <c r="E75" s="35">
        <f t="shared" si="1"/>
        <v>0</v>
      </c>
      <c r="F75" s="46"/>
    </row>
    <row r="76" spans="1:6" x14ac:dyDescent="0.25">
      <c r="A76" s="37">
        <v>28</v>
      </c>
      <c r="B76" s="47"/>
      <c r="C76" s="48"/>
      <c r="D76" s="47"/>
      <c r="E76" s="35">
        <f t="shared" si="1"/>
        <v>0</v>
      </c>
      <c r="F76" s="46"/>
    </row>
    <row r="77" spans="1:6" x14ac:dyDescent="0.25">
      <c r="A77" s="37">
        <v>29</v>
      </c>
      <c r="B77" s="47"/>
      <c r="C77" s="48"/>
      <c r="D77" s="47"/>
      <c r="E77" s="35">
        <f t="shared" si="1"/>
        <v>0</v>
      </c>
      <c r="F77" s="46"/>
    </row>
    <row r="78" spans="1:6" x14ac:dyDescent="0.25">
      <c r="A78" s="37">
        <v>30</v>
      </c>
      <c r="B78" s="47"/>
      <c r="C78" s="48"/>
      <c r="D78" s="47"/>
      <c r="E78" s="35">
        <f t="shared" ref="E78" si="2">C78*D78</f>
        <v>0</v>
      </c>
      <c r="F78" s="46"/>
    </row>
    <row r="79" spans="1:6" ht="18.75" x14ac:dyDescent="0.25">
      <c r="A79" s="113" t="s">
        <v>44</v>
      </c>
      <c r="B79" s="113"/>
      <c r="C79" s="113"/>
      <c r="D79" s="113"/>
      <c r="E79" s="34">
        <f>SUM(E49:E78)</f>
        <v>0</v>
      </c>
      <c r="F79" s="36"/>
    </row>
    <row r="80" spans="1:6" x14ac:dyDescent="0.25">
      <c r="A80" s="107"/>
      <c r="B80" s="108"/>
      <c r="C80" s="108"/>
      <c r="D80" s="108"/>
      <c r="E80" s="108"/>
      <c r="F80" s="109"/>
    </row>
    <row r="81" spans="1:6" x14ac:dyDescent="0.25">
      <c r="A81" s="110"/>
      <c r="B81" s="111"/>
      <c r="C81" s="111"/>
      <c r="D81" s="111"/>
      <c r="E81" s="111"/>
      <c r="F81" s="109"/>
    </row>
    <row r="82" spans="1:6" ht="23.25" x14ac:dyDescent="0.25">
      <c r="A82" s="104" t="s">
        <v>46</v>
      </c>
      <c r="B82" s="105"/>
      <c r="C82" s="105"/>
      <c r="D82" s="106"/>
      <c r="E82" s="38">
        <f>E79+E43</f>
        <v>0</v>
      </c>
      <c r="F82" s="39"/>
    </row>
  </sheetData>
  <sheetProtection algorithmName="SHA-512" hashValue="k18emFxUnk17FtA15qpaSMnhSEClNvQacg23mDCQ0bmu5lpfTk1tfgLtVYFHx2Cr39ciN8uLAnGxtxjsex8sGw==" saltValue="zznZ21AcnwJq2YRm5BFffA==" spinCount="100000" sheet="1" objects="1" scenarios="1"/>
  <mergeCells count="20">
    <mergeCell ref="A3:C3"/>
    <mergeCell ref="A4:C4"/>
    <mergeCell ref="A5:C5"/>
    <mergeCell ref="A43:D43"/>
    <mergeCell ref="A10:F10"/>
    <mergeCell ref="A11:F11"/>
    <mergeCell ref="D3:F3"/>
    <mergeCell ref="D4:F4"/>
    <mergeCell ref="D5:F5"/>
    <mergeCell ref="D6:F6"/>
    <mergeCell ref="D7:F7"/>
    <mergeCell ref="A6:C6"/>
    <mergeCell ref="A7:C7"/>
    <mergeCell ref="A8:F9"/>
    <mergeCell ref="A82:D82"/>
    <mergeCell ref="A80:F81"/>
    <mergeCell ref="A46:F46"/>
    <mergeCell ref="A79:D79"/>
    <mergeCell ref="A44:F45"/>
    <mergeCell ref="A47:F47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view="pageBreakPreview" topLeftCell="A22" zoomScaleNormal="100" zoomScaleSheetLayoutView="100" workbookViewId="0">
      <selection activeCell="E51" sqref="E51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4" customWidth="1"/>
    <col min="5" max="5" width="21.28515625" style="12" customWidth="1"/>
    <col min="6" max="6" width="34" style="12" customWidth="1"/>
    <col min="7" max="16384" width="9.140625" style="12"/>
  </cols>
  <sheetData>
    <row r="1" spans="1:6" ht="66" customHeight="1" thickBot="1" x14ac:dyDescent="0.3">
      <c r="A1" s="29"/>
      <c r="B1" s="57" t="s">
        <v>121</v>
      </c>
      <c r="C1" s="29"/>
      <c r="D1" s="30"/>
      <c r="E1" s="29"/>
      <c r="F1" s="29"/>
    </row>
    <row r="2" spans="1:6" x14ac:dyDescent="0.25">
      <c r="A2" s="29"/>
      <c r="B2" s="29"/>
      <c r="C2" s="29"/>
      <c r="D2" s="30"/>
      <c r="E2" s="29"/>
      <c r="F2" s="29"/>
    </row>
    <row r="3" spans="1:6" ht="15.75" x14ac:dyDescent="0.25">
      <c r="A3" s="128" t="s">
        <v>1</v>
      </c>
      <c r="B3" s="128"/>
      <c r="C3" s="127">
        <f>FORMULARIO!B4</f>
        <v>0</v>
      </c>
      <c r="D3" s="125"/>
      <c r="E3" s="125"/>
      <c r="F3" s="29"/>
    </row>
    <row r="4" spans="1:6" ht="15.75" x14ac:dyDescent="0.25">
      <c r="A4" s="128" t="s">
        <v>103</v>
      </c>
      <c r="B4" s="128"/>
      <c r="C4" s="124">
        <f>FORMULARIO!B5</f>
        <v>0</v>
      </c>
      <c r="D4" s="124"/>
      <c r="E4" s="124"/>
      <c r="F4" s="29"/>
    </row>
    <row r="5" spans="1:6" ht="63" customHeight="1" x14ac:dyDescent="0.25">
      <c r="A5" s="128" t="s">
        <v>2</v>
      </c>
      <c r="B5" s="128"/>
      <c r="C5" s="127" t="str">
        <f>FORMULARIO!B6</f>
        <v xml:space="preserve">Edital FAPES Nº 007/2014 - Universal Integrado </v>
      </c>
      <c r="D5" s="125"/>
      <c r="E5" s="125"/>
      <c r="F5" s="29"/>
    </row>
    <row r="6" spans="1:6" ht="92.25" customHeight="1" x14ac:dyDescent="0.25">
      <c r="A6" s="128" t="s">
        <v>3</v>
      </c>
      <c r="B6" s="128"/>
      <c r="C6" s="127">
        <f>FORMULARIO!B7</f>
        <v>0</v>
      </c>
      <c r="D6" s="125"/>
      <c r="E6" s="125"/>
      <c r="F6" s="29"/>
    </row>
    <row r="7" spans="1:6" ht="34.5" customHeight="1" x14ac:dyDescent="0.25">
      <c r="A7" s="128" t="s">
        <v>104</v>
      </c>
      <c r="B7" s="128"/>
      <c r="C7" s="127">
        <f>FORMULARIO!B8</f>
        <v>0</v>
      </c>
      <c r="D7" s="125"/>
      <c r="E7" s="125"/>
      <c r="F7" s="29"/>
    </row>
    <row r="8" spans="1:6" x14ac:dyDescent="0.25">
      <c r="A8" s="126" t="s">
        <v>111</v>
      </c>
      <c r="B8" s="126"/>
      <c r="C8" s="126"/>
      <c r="D8" s="126"/>
      <c r="E8" s="126"/>
      <c r="F8" s="126"/>
    </row>
    <row r="9" spans="1:6" x14ac:dyDescent="0.25">
      <c r="A9" s="126"/>
      <c r="B9" s="126"/>
      <c r="C9" s="126"/>
      <c r="D9" s="126"/>
      <c r="E9" s="126"/>
      <c r="F9" s="126"/>
    </row>
    <row r="10" spans="1:6" ht="18.75" x14ac:dyDescent="0.25">
      <c r="A10" s="112" t="s">
        <v>47</v>
      </c>
      <c r="B10" s="112"/>
      <c r="C10" s="112"/>
      <c r="D10" s="112"/>
      <c r="E10" s="112"/>
      <c r="F10" s="112"/>
    </row>
    <row r="11" spans="1:6" x14ac:dyDescent="0.25">
      <c r="A11" s="115"/>
      <c r="B11" s="116"/>
      <c r="C11" s="116"/>
      <c r="D11" s="116"/>
      <c r="E11" s="116"/>
      <c r="F11" s="117"/>
    </row>
    <row r="12" spans="1:6" x14ac:dyDescent="0.25">
      <c r="A12" s="31" t="s">
        <v>33</v>
      </c>
      <c r="B12" s="31" t="s">
        <v>53</v>
      </c>
      <c r="C12" s="31" t="s">
        <v>35</v>
      </c>
      <c r="D12" s="32" t="s">
        <v>36</v>
      </c>
      <c r="E12" s="31" t="s">
        <v>37</v>
      </c>
      <c r="F12" s="31" t="s">
        <v>38</v>
      </c>
    </row>
    <row r="13" spans="1:6" x14ac:dyDescent="0.25">
      <c r="A13" s="33">
        <v>1</v>
      </c>
      <c r="B13" s="47"/>
      <c r="C13" s="63"/>
      <c r="D13" s="47"/>
      <c r="E13" s="35">
        <f>SUM(C13*D13)</f>
        <v>0</v>
      </c>
      <c r="F13" s="46"/>
    </row>
    <row r="14" spans="1:6" x14ac:dyDescent="0.25">
      <c r="A14" s="33">
        <v>2</v>
      </c>
      <c r="B14" s="47"/>
      <c r="C14" s="63"/>
      <c r="D14" s="47"/>
      <c r="E14" s="62">
        <f t="shared" ref="E14:E27" si="0">SUM(C14*D14)</f>
        <v>0</v>
      </c>
      <c r="F14" s="46"/>
    </row>
    <row r="15" spans="1:6" x14ac:dyDescent="0.25">
      <c r="A15" s="33">
        <v>3</v>
      </c>
      <c r="B15" s="47"/>
      <c r="C15" s="63"/>
      <c r="D15" s="47"/>
      <c r="E15" s="62">
        <f t="shared" si="0"/>
        <v>0</v>
      </c>
      <c r="F15" s="46"/>
    </row>
    <row r="16" spans="1:6" x14ac:dyDescent="0.25">
      <c r="A16" s="33">
        <v>4</v>
      </c>
      <c r="B16" s="47"/>
      <c r="C16" s="63"/>
      <c r="D16" s="47"/>
      <c r="E16" s="62">
        <f t="shared" si="0"/>
        <v>0</v>
      </c>
      <c r="F16" s="46"/>
    </row>
    <row r="17" spans="1:6" x14ac:dyDescent="0.25">
      <c r="A17" s="33">
        <v>5</v>
      </c>
      <c r="B17" s="47"/>
      <c r="C17" s="63"/>
      <c r="D17" s="47"/>
      <c r="E17" s="62">
        <f t="shared" si="0"/>
        <v>0</v>
      </c>
      <c r="F17" s="46"/>
    </row>
    <row r="18" spans="1:6" x14ac:dyDescent="0.25">
      <c r="A18" s="33">
        <v>6</v>
      </c>
      <c r="B18" s="47"/>
      <c r="C18" s="63"/>
      <c r="D18" s="47"/>
      <c r="E18" s="62">
        <f t="shared" si="0"/>
        <v>0</v>
      </c>
      <c r="F18" s="46"/>
    </row>
    <row r="19" spans="1:6" x14ac:dyDescent="0.25">
      <c r="A19" s="33">
        <v>7</v>
      </c>
      <c r="B19" s="47"/>
      <c r="C19" s="63"/>
      <c r="D19" s="47"/>
      <c r="E19" s="62">
        <f t="shared" si="0"/>
        <v>0</v>
      </c>
      <c r="F19" s="46"/>
    </row>
    <row r="20" spans="1:6" x14ac:dyDescent="0.25">
      <c r="A20" s="33">
        <v>8</v>
      </c>
      <c r="B20" s="47"/>
      <c r="C20" s="63"/>
      <c r="D20" s="47"/>
      <c r="E20" s="62">
        <f t="shared" si="0"/>
        <v>0</v>
      </c>
      <c r="F20" s="46"/>
    </row>
    <row r="21" spans="1:6" x14ac:dyDescent="0.25">
      <c r="A21" s="33">
        <v>9</v>
      </c>
      <c r="B21" s="47"/>
      <c r="C21" s="63"/>
      <c r="D21" s="47"/>
      <c r="E21" s="62">
        <f t="shared" si="0"/>
        <v>0</v>
      </c>
      <c r="F21" s="46"/>
    </row>
    <row r="22" spans="1:6" x14ac:dyDescent="0.25">
      <c r="A22" s="33">
        <v>10</v>
      </c>
      <c r="B22" s="47"/>
      <c r="C22" s="63"/>
      <c r="D22" s="47"/>
      <c r="E22" s="62">
        <f t="shared" si="0"/>
        <v>0</v>
      </c>
      <c r="F22" s="46"/>
    </row>
    <row r="23" spans="1:6" x14ac:dyDescent="0.25">
      <c r="A23" s="33">
        <v>11</v>
      </c>
      <c r="B23" s="47"/>
      <c r="C23" s="63"/>
      <c r="D23" s="47"/>
      <c r="E23" s="62">
        <f t="shared" si="0"/>
        <v>0</v>
      </c>
      <c r="F23" s="46"/>
    </row>
    <row r="24" spans="1:6" x14ac:dyDescent="0.25">
      <c r="A24" s="33">
        <v>12</v>
      </c>
      <c r="B24" s="47"/>
      <c r="C24" s="63"/>
      <c r="D24" s="47"/>
      <c r="E24" s="62">
        <f t="shared" si="0"/>
        <v>0</v>
      </c>
      <c r="F24" s="46"/>
    </row>
    <row r="25" spans="1:6" x14ac:dyDescent="0.25">
      <c r="A25" s="33">
        <v>13</v>
      </c>
      <c r="B25" s="47"/>
      <c r="C25" s="63"/>
      <c r="D25" s="47"/>
      <c r="E25" s="62">
        <f t="shared" si="0"/>
        <v>0</v>
      </c>
      <c r="F25" s="46"/>
    </row>
    <row r="26" spans="1:6" x14ac:dyDescent="0.25">
      <c r="A26" s="33">
        <v>14</v>
      </c>
      <c r="B26" s="47"/>
      <c r="C26" s="63"/>
      <c r="D26" s="47"/>
      <c r="E26" s="62">
        <f t="shared" si="0"/>
        <v>0</v>
      </c>
      <c r="F26" s="46"/>
    </row>
    <row r="27" spans="1:6" x14ac:dyDescent="0.25">
      <c r="A27" s="33">
        <v>15</v>
      </c>
      <c r="B27" s="47"/>
      <c r="C27" s="63"/>
      <c r="D27" s="47"/>
      <c r="E27" s="62">
        <f t="shared" si="0"/>
        <v>0</v>
      </c>
      <c r="F27" s="46"/>
    </row>
    <row r="28" spans="1:6" ht="18.75" x14ac:dyDescent="0.25">
      <c r="A28" s="113" t="s">
        <v>44</v>
      </c>
      <c r="B28" s="113"/>
      <c r="C28" s="113"/>
      <c r="D28" s="113"/>
      <c r="E28" s="34">
        <f>SUM(E13:E27)</f>
        <v>0</v>
      </c>
      <c r="F28" s="36"/>
    </row>
    <row r="29" spans="1:6" x14ac:dyDescent="0.25">
      <c r="A29" s="107"/>
      <c r="B29" s="108"/>
      <c r="C29" s="108"/>
      <c r="D29" s="108"/>
      <c r="E29" s="108"/>
      <c r="F29" s="109"/>
    </row>
    <row r="30" spans="1:6" x14ac:dyDescent="0.25">
      <c r="A30" s="110"/>
      <c r="B30" s="111"/>
      <c r="C30" s="111"/>
      <c r="D30" s="111"/>
      <c r="E30" s="111"/>
      <c r="F30" s="114"/>
    </row>
    <row r="31" spans="1:6" ht="18.75" customHeight="1" x14ac:dyDescent="0.25">
      <c r="A31" s="112" t="s">
        <v>48</v>
      </c>
      <c r="B31" s="112"/>
      <c r="C31" s="112"/>
      <c r="D31" s="112"/>
      <c r="E31" s="112"/>
      <c r="F31" s="112"/>
    </row>
    <row r="32" spans="1:6" x14ac:dyDescent="0.25">
      <c r="A32" s="115"/>
      <c r="B32" s="116"/>
      <c r="C32" s="116"/>
      <c r="D32" s="116"/>
      <c r="E32" s="116"/>
      <c r="F32" s="117"/>
    </row>
    <row r="33" spans="1:6" x14ac:dyDescent="0.25">
      <c r="A33" s="31" t="s">
        <v>33</v>
      </c>
      <c r="B33" s="31" t="s">
        <v>53</v>
      </c>
      <c r="C33" s="31" t="s">
        <v>35</v>
      </c>
      <c r="D33" s="32" t="s">
        <v>36</v>
      </c>
      <c r="E33" s="31" t="s">
        <v>37</v>
      </c>
      <c r="F33" s="31" t="s">
        <v>38</v>
      </c>
    </row>
    <row r="34" spans="1:6" x14ac:dyDescent="0.25">
      <c r="A34" s="33">
        <v>1</v>
      </c>
      <c r="B34" s="47"/>
      <c r="C34" s="63"/>
      <c r="D34" s="47"/>
      <c r="E34" s="35">
        <f t="shared" ref="E34:E43" si="1">C34*D34</f>
        <v>0</v>
      </c>
      <c r="F34" s="46"/>
    </row>
    <row r="35" spans="1:6" x14ac:dyDescent="0.25">
      <c r="A35" s="33">
        <v>2</v>
      </c>
      <c r="B35" s="47"/>
      <c r="C35" s="63"/>
      <c r="D35" s="47"/>
      <c r="E35" s="35">
        <f t="shared" si="1"/>
        <v>0</v>
      </c>
      <c r="F35" s="46"/>
    </row>
    <row r="36" spans="1:6" x14ac:dyDescent="0.25">
      <c r="A36" s="33">
        <v>3</v>
      </c>
      <c r="B36" s="47"/>
      <c r="C36" s="63"/>
      <c r="D36" s="47"/>
      <c r="E36" s="35">
        <f t="shared" si="1"/>
        <v>0</v>
      </c>
      <c r="F36" s="46"/>
    </row>
    <row r="37" spans="1:6" x14ac:dyDescent="0.25">
      <c r="A37" s="33">
        <v>4</v>
      </c>
      <c r="B37" s="47"/>
      <c r="C37" s="63"/>
      <c r="D37" s="47"/>
      <c r="E37" s="35">
        <f t="shared" si="1"/>
        <v>0</v>
      </c>
      <c r="F37" s="46"/>
    </row>
    <row r="38" spans="1:6" x14ac:dyDescent="0.25">
      <c r="A38" s="33">
        <v>5</v>
      </c>
      <c r="B38" s="47"/>
      <c r="C38" s="63"/>
      <c r="D38" s="47"/>
      <c r="E38" s="35">
        <f t="shared" si="1"/>
        <v>0</v>
      </c>
      <c r="F38" s="46"/>
    </row>
    <row r="39" spans="1:6" x14ac:dyDescent="0.25">
      <c r="A39" s="33">
        <v>6</v>
      </c>
      <c r="B39" s="47"/>
      <c r="C39" s="63"/>
      <c r="D39" s="47"/>
      <c r="E39" s="35">
        <f t="shared" si="1"/>
        <v>0</v>
      </c>
      <c r="F39" s="46"/>
    </row>
    <row r="40" spans="1:6" x14ac:dyDescent="0.25">
      <c r="A40" s="33">
        <v>7</v>
      </c>
      <c r="B40" s="47"/>
      <c r="C40" s="63"/>
      <c r="D40" s="47"/>
      <c r="E40" s="35">
        <f t="shared" si="1"/>
        <v>0</v>
      </c>
      <c r="F40" s="46"/>
    </row>
    <row r="41" spans="1:6" x14ac:dyDescent="0.25">
      <c r="A41" s="33">
        <v>8</v>
      </c>
      <c r="B41" s="47"/>
      <c r="C41" s="63"/>
      <c r="D41" s="47"/>
      <c r="E41" s="35">
        <f t="shared" si="1"/>
        <v>0</v>
      </c>
      <c r="F41" s="46"/>
    </row>
    <row r="42" spans="1:6" x14ac:dyDescent="0.25">
      <c r="A42" s="33">
        <v>9</v>
      </c>
      <c r="B42" s="47"/>
      <c r="C42" s="63"/>
      <c r="D42" s="47"/>
      <c r="E42" s="35">
        <f t="shared" si="1"/>
        <v>0</v>
      </c>
      <c r="F42" s="46"/>
    </row>
    <row r="43" spans="1:6" x14ac:dyDescent="0.25">
      <c r="A43" s="33">
        <v>10</v>
      </c>
      <c r="B43" s="47"/>
      <c r="C43" s="63"/>
      <c r="D43" s="47"/>
      <c r="E43" s="35">
        <f t="shared" si="1"/>
        <v>0</v>
      </c>
      <c r="F43" s="46"/>
    </row>
    <row r="44" spans="1:6" ht="18.75" x14ac:dyDescent="0.25">
      <c r="A44" s="113" t="s">
        <v>44</v>
      </c>
      <c r="B44" s="113"/>
      <c r="C44" s="113"/>
      <c r="D44" s="113"/>
      <c r="E44" s="34">
        <f>SUM(E34:E43)</f>
        <v>0</v>
      </c>
      <c r="F44" s="36"/>
    </row>
    <row r="45" spans="1:6" x14ac:dyDescent="0.25">
      <c r="A45" s="107"/>
      <c r="B45" s="108"/>
      <c r="C45" s="108"/>
      <c r="D45" s="108"/>
      <c r="E45" s="108"/>
      <c r="F45" s="109"/>
    </row>
    <row r="46" spans="1:6" x14ac:dyDescent="0.25">
      <c r="A46" s="110"/>
      <c r="B46" s="111"/>
      <c r="C46" s="111"/>
      <c r="D46" s="111"/>
      <c r="E46" s="111"/>
      <c r="F46" s="114"/>
    </row>
    <row r="47" spans="1:6" ht="18.75" x14ac:dyDescent="0.25">
      <c r="A47" s="112" t="s">
        <v>128</v>
      </c>
      <c r="B47" s="112"/>
      <c r="C47" s="112"/>
      <c r="D47" s="112"/>
      <c r="E47" s="112"/>
      <c r="F47" s="112"/>
    </row>
    <row r="48" spans="1:6" x14ac:dyDescent="0.25">
      <c r="A48" s="115"/>
      <c r="B48" s="116"/>
      <c r="C48" s="116"/>
      <c r="D48" s="116"/>
      <c r="E48" s="116"/>
      <c r="F48" s="117"/>
    </row>
    <row r="49" spans="1:6" x14ac:dyDescent="0.25">
      <c r="A49" s="31" t="s">
        <v>33</v>
      </c>
      <c r="B49" s="31" t="s">
        <v>52</v>
      </c>
      <c r="C49" s="31" t="s">
        <v>35</v>
      </c>
      <c r="D49" s="32" t="s">
        <v>36</v>
      </c>
      <c r="E49" s="31" t="s">
        <v>37</v>
      </c>
      <c r="F49" s="31" t="s">
        <v>38</v>
      </c>
    </row>
    <row r="50" spans="1:6" x14ac:dyDescent="0.25">
      <c r="A50" s="33">
        <v>1</v>
      </c>
      <c r="B50" s="47"/>
      <c r="C50" s="63"/>
      <c r="D50" s="47"/>
      <c r="E50" s="35">
        <f>C50*D50</f>
        <v>0</v>
      </c>
      <c r="F50" s="46"/>
    </row>
    <row r="51" spans="1:6" x14ac:dyDescent="0.25">
      <c r="A51" s="33">
        <v>2</v>
      </c>
      <c r="B51" s="47"/>
      <c r="C51" s="63"/>
      <c r="D51" s="47"/>
      <c r="E51" s="35">
        <f t="shared" ref="E51:E64" si="2">C51*D51</f>
        <v>0</v>
      </c>
      <c r="F51" s="46"/>
    </row>
    <row r="52" spans="1:6" x14ac:dyDescent="0.25">
      <c r="A52" s="33">
        <v>3</v>
      </c>
      <c r="B52" s="47"/>
      <c r="C52" s="63"/>
      <c r="D52" s="47"/>
      <c r="E52" s="35">
        <f t="shared" si="2"/>
        <v>0</v>
      </c>
      <c r="F52" s="46"/>
    </row>
    <row r="53" spans="1:6" x14ac:dyDescent="0.25">
      <c r="A53" s="33">
        <v>4</v>
      </c>
      <c r="B53" s="47"/>
      <c r="C53" s="63"/>
      <c r="D53" s="47"/>
      <c r="E53" s="35">
        <f t="shared" si="2"/>
        <v>0</v>
      </c>
      <c r="F53" s="46"/>
    </row>
    <row r="54" spans="1:6" x14ac:dyDescent="0.25">
      <c r="A54" s="33">
        <v>5</v>
      </c>
      <c r="B54" s="47"/>
      <c r="C54" s="63"/>
      <c r="D54" s="47"/>
      <c r="E54" s="35">
        <f t="shared" si="2"/>
        <v>0</v>
      </c>
      <c r="F54" s="46"/>
    </row>
    <row r="55" spans="1:6" x14ac:dyDescent="0.25">
      <c r="A55" s="33">
        <v>6</v>
      </c>
      <c r="B55" s="47"/>
      <c r="C55" s="63"/>
      <c r="D55" s="47"/>
      <c r="E55" s="35">
        <f t="shared" si="2"/>
        <v>0</v>
      </c>
      <c r="F55" s="46"/>
    </row>
    <row r="56" spans="1:6" x14ac:dyDescent="0.25">
      <c r="A56" s="33">
        <v>7</v>
      </c>
      <c r="B56" s="47"/>
      <c r="C56" s="63"/>
      <c r="D56" s="47"/>
      <c r="E56" s="35">
        <f t="shared" si="2"/>
        <v>0</v>
      </c>
      <c r="F56" s="46"/>
    </row>
    <row r="57" spans="1:6" x14ac:dyDescent="0.25">
      <c r="A57" s="33">
        <v>8</v>
      </c>
      <c r="B57" s="47"/>
      <c r="C57" s="63"/>
      <c r="D57" s="47"/>
      <c r="E57" s="35">
        <f t="shared" si="2"/>
        <v>0</v>
      </c>
      <c r="F57" s="46"/>
    </row>
    <row r="58" spans="1:6" x14ac:dyDescent="0.25">
      <c r="A58" s="33">
        <v>9</v>
      </c>
      <c r="B58" s="47"/>
      <c r="C58" s="63"/>
      <c r="D58" s="47"/>
      <c r="E58" s="35">
        <f t="shared" si="2"/>
        <v>0</v>
      </c>
      <c r="F58" s="46"/>
    </row>
    <row r="59" spans="1:6" x14ac:dyDescent="0.25">
      <c r="A59" s="33">
        <v>10</v>
      </c>
      <c r="B59" s="47"/>
      <c r="C59" s="63"/>
      <c r="D59" s="47"/>
      <c r="E59" s="35">
        <f t="shared" si="2"/>
        <v>0</v>
      </c>
      <c r="F59" s="46"/>
    </row>
    <row r="60" spans="1:6" x14ac:dyDescent="0.25">
      <c r="A60" s="33">
        <v>11</v>
      </c>
      <c r="B60" s="47"/>
      <c r="C60" s="63"/>
      <c r="D60" s="47"/>
      <c r="E60" s="35">
        <f t="shared" si="2"/>
        <v>0</v>
      </c>
      <c r="F60" s="46"/>
    </row>
    <row r="61" spans="1:6" x14ac:dyDescent="0.25">
      <c r="A61" s="33">
        <v>12</v>
      </c>
      <c r="B61" s="47"/>
      <c r="C61" s="63"/>
      <c r="D61" s="47"/>
      <c r="E61" s="35">
        <f t="shared" si="2"/>
        <v>0</v>
      </c>
      <c r="F61" s="46"/>
    </row>
    <row r="62" spans="1:6" x14ac:dyDescent="0.25">
      <c r="A62" s="33">
        <v>13</v>
      </c>
      <c r="B62" s="47"/>
      <c r="C62" s="63"/>
      <c r="D62" s="47"/>
      <c r="E62" s="35">
        <f t="shared" si="2"/>
        <v>0</v>
      </c>
      <c r="F62" s="46"/>
    </row>
    <row r="63" spans="1:6" x14ac:dyDescent="0.25">
      <c r="A63" s="33">
        <v>14</v>
      </c>
      <c r="B63" s="47"/>
      <c r="C63" s="63"/>
      <c r="D63" s="47"/>
      <c r="E63" s="35">
        <f t="shared" si="2"/>
        <v>0</v>
      </c>
      <c r="F63" s="46"/>
    </row>
    <row r="64" spans="1:6" x14ac:dyDescent="0.25">
      <c r="A64" s="33">
        <v>15</v>
      </c>
      <c r="B64" s="47"/>
      <c r="C64" s="63"/>
      <c r="D64" s="47"/>
      <c r="E64" s="35">
        <f t="shared" si="2"/>
        <v>0</v>
      </c>
      <c r="F64" s="46"/>
    </row>
    <row r="65" spans="1:6" ht="18.75" x14ac:dyDescent="0.25">
      <c r="A65" s="113" t="s">
        <v>44</v>
      </c>
      <c r="B65" s="113"/>
      <c r="C65" s="113"/>
      <c r="D65" s="113"/>
      <c r="E65" s="34">
        <f>SUM(E50:E64)</f>
        <v>0</v>
      </c>
      <c r="F65" s="36"/>
    </row>
    <row r="66" spans="1:6" x14ac:dyDescent="0.25">
      <c r="A66" s="29"/>
      <c r="B66" s="29"/>
      <c r="C66" s="29"/>
      <c r="D66" s="30"/>
      <c r="E66" s="29"/>
      <c r="F66" s="29"/>
    </row>
    <row r="67" spans="1:6" x14ac:dyDescent="0.25">
      <c r="A67" s="29"/>
      <c r="B67" s="29"/>
      <c r="C67" s="29"/>
      <c r="D67" s="30"/>
      <c r="E67" s="29"/>
      <c r="F67" s="29"/>
    </row>
    <row r="68" spans="1:6" ht="18.75" x14ac:dyDescent="0.25">
      <c r="A68" s="112" t="s">
        <v>49</v>
      </c>
      <c r="B68" s="112"/>
      <c r="C68" s="112"/>
      <c r="D68" s="112"/>
      <c r="E68" s="112"/>
      <c r="F68" s="112"/>
    </row>
    <row r="69" spans="1:6" x14ac:dyDescent="0.25">
      <c r="A69" s="115"/>
      <c r="B69" s="116"/>
      <c r="C69" s="116"/>
      <c r="D69" s="116"/>
      <c r="E69" s="116"/>
      <c r="F69" s="117"/>
    </row>
    <row r="70" spans="1:6" x14ac:dyDescent="0.25">
      <c r="A70" s="31" t="s">
        <v>33</v>
      </c>
      <c r="B70" s="31" t="s">
        <v>51</v>
      </c>
      <c r="C70" s="31" t="s">
        <v>35</v>
      </c>
      <c r="D70" s="32" t="s">
        <v>36</v>
      </c>
      <c r="E70" s="31" t="s">
        <v>37</v>
      </c>
      <c r="F70" s="31" t="s">
        <v>38</v>
      </c>
    </row>
    <row r="71" spans="1:6" x14ac:dyDescent="0.25">
      <c r="A71" s="33">
        <v>1</v>
      </c>
      <c r="B71" s="47"/>
      <c r="C71" s="63"/>
      <c r="D71" s="47"/>
      <c r="E71" s="35">
        <f>C71*D71</f>
        <v>0</v>
      </c>
      <c r="F71" s="46"/>
    </row>
    <row r="72" spans="1:6" x14ac:dyDescent="0.25">
      <c r="A72" s="33">
        <v>2</v>
      </c>
      <c r="B72" s="47"/>
      <c r="C72" s="63"/>
      <c r="D72" s="47"/>
      <c r="E72" s="35">
        <f t="shared" ref="E72:E80" si="3">C72*D72</f>
        <v>0</v>
      </c>
      <c r="F72" s="46"/>
    </row>
    <row r="73" spans="1:6" x14ac:dyDescent="0.25">
      <c r="A73" s="33">
        <v>3</v>
      </c>
      <c r="B73" s="47"/>
      <c r="C73" s="63"/>
      <c r="D73" s="47"/>
      <c r="E73" s="35">
        <f t="shared" si="3"/>
        <v>0</v>
      </c>
      <c r="F73" s="46"/>
    </row>
    <row r="74" spans="1:6" x14ac:dyDescent="0.25">
      <c r="A74" s="33">
        <v>4</v>
      </c>
      <c r="B74" s="47"/>
      <c r="C74" s="63"/>
      <c r="D74" s="47"/>
      <c r="E74" s="35">
        <f t="shared" si="3"/>
        <v>0</v>
      </c>
      <c r="F74" s="46"/>
    </row>
    <row r="75" spans="1:6" x14ac:dyDescent="0.25">
      <c r="A75" s="33">
        <v>5</v>
      </c>
      <c r="B75" s="47"/>
      <c r="C75" s="63"/>
      <c r="D75" s="47"/>
      <c r="E75" s="35">
        <f t="shared" si="3"/>
        <v>0</v>
      </c>
      <c r="F75" s="46"/>
    </row>
    <row r="76" spans="1:6" x14ac:dyDescent="0.25">
      <c r="A76" s="33">
        <v>6</v>
      </c>
      <c r="B76" s="47"/>
      <c r="C76" s="63"/>
      <c r="D76" s="47"/>
      <c r="E76" s="35">
        <f t="shared" si="3"/>
        <v>0</v>
      </c>
      <c r="F76" s="46"/>
    </row>
    <row r="77" spans="1:6" x14ac:dyDescent="0.25">
      <c r="A77" s="33">
        <v>7</v>
      </c>
      <c r="B77" s="47"/>
      <c r="C77" s="63"/>
      <c r="D77" s="47"/>
      <c r="E77" s="35">
        <f t="shared" si="3"/>
        <v>0</v>
      </c>
      <c r="F77" s="46"/>
    </row>
    <row r="78" spans="1:6" x14ac:dyDescent="0.25">
      <c r="A78" s="33">
        <v>8</v>
      </c>
      <c r="B78" s="47"/>
      <c r="C78" s="63"/>
      <c r="D78" s="47"/>
      <c r="E78" s="35">
        <f t="shared" si="3"/>
        <v>0</v>
      </c>
      <c r="F78" s="46"/>
    </row>
    <row r="79" spans="1:6" x14ac:dyDescent="0.25">
      <c r="A79" s="33">
        <v>9</v>
      </c>
      <c r="B79" s="47"/>
      <c r="C79" s="63"/>
      <c r="D79" s="47"/>
      <c r="E79" s="35">
        <f t="shared" si="3"/>
        <v>0</v>
      </c>
      <c r="F79" s="46"/>
    </row>
    <row r="80" spans="1:6" x14ac:dyDescent="0.25">
      <c r="A80" s="33">
        <v>10</v>
      </c>
      <c r="B80" s="47"/>
      <c r="C80" s="63"/>
      <c r="D80" s="47"/>
      <c r="E80" s="35">
        <f t="shared" si="3"/>
        <v>0</v>
      </c>
      <c r="F80" s="46"/>
    </row>
    <row r="81" spans="1:6" ht="18.75" x14ac:dyDescent="0.25">
      <c r="A81" s="113" t="s">
        <v>44</v>
      </c>
      <c r="B81" s="113"/>
      <c r="C81" s="113"/>
      <c r="D81" s="113"/>
      <c r="E81" s="34">
        <f>SUM(E71:E80)</f>
        <v>0</v>
      </c>
      <c r="F81" s="36"/>
    </row>
    <row r="82" spans="1:6" x14ac:dyDescent="0.25">
      <c r="A82" s="107"/>
      <c r="B82" s="108"/>
      <c r="C82" s="108"/>
      <c r="D82" s="108"/>
      <c r="E82" s="108"/>
      <c r="F82" s="109"/>
    </row>
    <row r="83" spans="1:6" x14ac:dyDescent="0.25">
      <c r="A83" s="110"/>
      <c r="B83" s="111"/>
      <c r="C83" s="111"/>
      <c r="D83" s="111"/>
      <c r="E83" s="111"/>
      <c r="F83" s="114"/>
    </row>
    <row r="84" spans="1:6" ht="18.75" x14ac:dyDescent="0.25">
      <c r="A84" s="112" t="s">
        <v>50</v>
      </c>
      <c r="B84" s="112"/>
      <c r="C84" s="112"/>
      <c r="D84" s="112"/>
      <c r="E84" s="112"/>
      <c r="F84" s="112"/>
    </row>
    <row r="85" spans="1:6" x14ac:dyDescent="0.25">
      <c r="A85" s="115"/>
      <c r="B85" s="116"/>
      <c r="C85" s="116"/>
      <c r="D85" s="116"/>
      <c r="E85" s="116"/>
      <c r="F85" s="117"/>
    </row>
    <row r="86" spans="1:6" ht="30" x14ac:dyDescent="0.25">
      <c r="A86" s="31" t="s">
        <v>33</v>
      </c>
      <c r="B86" s="31" t="s">
        <v>116</v>
      </c>
      <c r="C86" s="31" t="s">
        <v>35</v>
      </c>
      <c r="D86" s="32" t="s">
        <v>36</v>
      </c>
      <c r="E86" s="31" t="s">
        <v>37</v>
      </c>
      <c r="F86" s="31" t="s">
        <v>117</v>
      </c>
    </row>
    <row r="87" spans="1:6" x14ac:dyDescent="0.25">
      <c r="A87" s="33">
        <v>1</v>
      </c>
      <c r="B87" s="47"/>
      <c r="C87" s="63"/>
      <c r="D87" s="47"/>
      <c r="E87" s="35">
        <f>C87*D87</f>
        <v>0</v>
      </c>
      <c r="F87" s="46"/>
    </row>
    <row r="88" spans="1:6" x14ac:dyDescent="0.25">
      <c r="A88" s="33">
        <v>2</v>
      </c>
      <c r="B88" s="47"/>
      <c r="C88" s="63"/>
      <c r="D88" s="47"/>
      <c r="E88" s="35">
        <f t="shared" ref="E88:E96" si="4">C88*D88</f>
        <v>0</v>
      </c>
      <c r="F88" s="46"/>
    </row>
    <row r="89" spans="1:6" x14ac:dyDescent="0.25">
      <c r="A89" s="33">
        <v>3</v>
      </c>
      <c r="B89" s="47"/>
      <c r="C89" s="63"/>
      <c r="D89" s="47"/>
      <c r="E89" s="35">
        <f t="shared" si="4"/>
        <v>0</v>
      </c>
      <c r="F89" s="46"/>
    </row>
    <row r="90" spans="1:6" x14ac:dyDescent="0.25">
      <c r="A90" s="33">
        <v>4</v>
      </c>
      <c r="B90" s="47"/>
      <c r="C90" s="63"/>
      <c r="D90" s="47"/>
      <c r="E90" s="35">
        <f t="shared" si="4"/>
        <v>0</v>
      </c>
      <c r="F90" s="46"/>
    </row>
    <row r="91" spans="1:6" x14ac:dyDescent="0.25">
      <c r="A91" s="33">
        <v>5</v>
      </c>
      <c r="B91" s="47"/>
      <c r="C91" s="63"/>
      <c r="D91" s="47"/>
      <c r="E91" s="35">
        <f t="shared" si="4"/>
        <v>0</v>
      </c>
      <c r="F91" s="46"/>
    </row>
    <row r="92" spans="1:6" x14ac:dyDescent="0.25">
      <c r="A92" s="33">
        <v>6</v>
      </c>
      <c r="B92" s="47"/>
      <c r="C92" s="63"/>
      <c r="D92" s="47"/>
      <c r="E92" s="35">
        <f t="shared" si="4"/>
        <v>0</v>
      </c>
      <c r="F92" s="46"/>
    </row>
    <row r="93" spans="1:6" x14ac:dyDescent="0.25">
      <c r="A93" s="33">
        <v>7</v>
      </c>
      <c r="B93" s="47"/>
      <c r="C93" s="63"/>
      <c r="D93" s="47"/>
      <c r="E93" s="35">
        <f t="shared" si="4"/>
        <v>0</v>
      </c>
      <c r="F93" s="46"/>
    </row>
    <row r="94" spans="1:6" x14ac:dyDescent="0.25">
      <c r="A94" s="33">
        <v>8</v>
      </c>
      <c r="B94" s="47"/>
      <c r="C94" s="63"/>
      <c r="D94" s="47"/>
      <c r="E94" s="35">
        <f t="shared" si="4"/>
        <v>0</v>
      </c>
      <c r="F94" s="46"/>
    </row>
    <row r="95" spans="1:6" x14ac:dyDescent="0.25">
      <c r="A95" s="33">
        <v>9</v>
      </c>
      <c r="B95" s="47"/>
      <c r="C95" s="63"/>
      <c r="D95" s="47"/>
      <c r="E95" s="35">
        <f t="shared" si="4"/>
        <v>0</v>
      </c>
      <c r="F95" s="46"/>
    </row>
    <row r="96" spans="1:6" x14ac:dyDescent="0.25">
      <c r="A96" s="33">
        <v>10</v>
      </c>
      <c r="B96" s="47"/>
      <c r="C96" s="63"/>
      <c r="D96" s="47"/>
      <c r="E96" s="35">
        <f t="shared" si="4"/>
        <v>0</v>
      </c>
      <c r="F96" s="46"/>
    </row>
    <row r="97" spans="1:6" ht="18.75" x14ac:dyDescent="0.25">
      <c r="A97" s="113" t="s">
        <v>44</v>
      </c>
      <c r="B97" s="113"/>
      <c r="C97" s="113"/>
      <c r="D97" s="113"/>
      <c r="E97" s="34">
        <f>SUM(E87:E96)</f>
        <v>0</v>
      </c>
      <c r="F97" s="36"/>
    </row>
    <row r="98" spans="1:6" x14ac:dyDescent="0.25">
      <c r="A98" s="107"/>
      <c r="B98" s="108"/>
      <c r="C98" s="108"/>
      <c r="D98" s="108"/>
      <c r="E98" s="108"/>
      <c r="F98" s="109"/>
    </row>
    <row r="99" spans="1:6" x14ac:dyDescent="0.25">
      <c r="A99" s="110"/>
      <c r="B99" s="111"/>
      <c r="C99" s="111"/>
      <c r="D99" s="111"/>
      <c r="E99" s="111"/>
      <c r="F99" s="114"/>
    </row>
    <row r="100" spans="1:6" ht="18.75" customHeight="1" x14ac:dyDescent="0.25">
      <c r="A100" s="135" t="s">
        <v>54</v>
      </c>
      <c r="B100" s="136"/>
      <c r="C100" s="136"/>
      <c r="D100" s="136"/>
      <c r="E100" s="136"/>
      <c r="F100" s="137"/>
    </row>
    <row r="101" spans="1:6" x14ac:dyDescent="0.25">
      <c r="A101" s="115"/>
      <c r="B101" s="116"/>
      <c r="C101" s="116"/>
      <c r="D101" s="116"/>
      <c r="E101" s="116"/>
      <c r="F101" s="117"/>
    </row>
    <row r="102" spans="1:6" ht="18.75" customHeight="1" x14ac:dyDescent="0.25">
      <c r="A102" s="31" t="s">
        <v>33</v>
      </c>
      <c r="B102" s="31" t="s">
        <v>52</v>
      </c>
      <c r="C102" s="31" t="s">
        <v>35</v>
      </c>
      <c r="D102" s="32" t="s">
        <v>36</v>
      </c>
      <c r="E102" s="31" t="s">
        <v>37</v>
      </c>
      <c r="F102" s="129"/>
    </row>
    <row r="103" spans="1:6" ht="30" x14ac:dyDescent="0.25">
      <c r="A103" s="33">
        <v>1</v>
      </c>
      <c r="B103" s="51" t="s">
        <v>112</v>
      </c>
      <c r="C103" s="52">
        <v>1</v>
      </c>
      <c r="D103" s="49">
        <f>(FORMULARIO!B19+FORMULARIO!B15)*20%</f>
        <v>0</v>
      </c>
      <c r="E103" s="49">
        <f>C103*D103</f>
        <v>0</v>
      </c>
      <c r="F103" s="130"/>
    </row>
    <row r="104" spans="1:6" ht="18.75" customHeight="1" x14ac:dyDescent="0.25">
      <c r="A104" s="132" t="s">
        <v>44</v>
      </c>
      <c r="B104" s="133"/>
      <c r="C104" s="133"/>
      <c r="D104" s="134"/>
      <c r="E104" s="34">
        <f>SUM(E103:E103)</f>
        <v>0</v>
      </c>
      <c r="F104" s="131"/>
    </row>
    <row r="105" spans="1:6" x14ac:dyDescent="0.25">
      <c r="A105" s="107"/>
      <c r="B105" s="108"/>
      <c r="C105" s="108"/>
      <c r="D105" s="108"/>
      <c r="E105" s="108"/>
      <c r="F105" s="109"/>
    </row>
    <row r="106" spans="1:6" ht="18.75" customHeight="1" x14ac:dyDescent="0.25">
      <c r="A106" s="110"/>
      <c r="B106" s="111"/>
      <c r="C106" s="111"/>
      <c r="D106" s="111"/>
      <c r="E106" s="111"/>
      <c r="F106" s="109"/>
    </row>
    <row r="107" spans="1:6" ht="23.25" x14ac:dyDescent="0.25">
      <c r="A107" s="104" t="s">
        <v>46</v>
      </c>
      <c r="B107" s="105"/>
      <c r="C107" s="105"/>
      <c r="D107" s="106"/>
      <c r="E107" s="38">
        <f>E104+E81+E97+E65+E44+E28+E1</f>
        <v>0</v>
      </c>
      <c r="F107" s="39"/>
    </row>
  </sheetData>
  <sheetProtection algorithmName="SHA-512" hashValue="7NcDK4SfZ0G535jI4dynMuGznuLfV6IfSZNYPchPsdy6eRmGICTkDQIyNywhirqLvFn0301Z5S33XPsoFSpRiw==" saltValue="irrWw/OYzYRPOEtV8NG7nA==" spinCount="100000" sheet="1" objects="1" scenarios="1"/>
  <mergeCells count="36">
    <mergeCell ref="F102:F104"/>
    <mergeCell ref="A105:F106"/>
    <mergeCell ref="A107:D107"/>
    <mergeCell ref="A32:F32"/>
    <mergeCell ref="A44:D44"/>
    <mergeCell ref="A45:F46"/>
    <mergeCell ref="A48:F48"/>
    <mergeCell ref="A47:F47"/>
    <mergeCell ref="A65:D65"/>
    <mergeCell ref="A104:D104"/>
    <mergeCell ref="A82:F83"/>
    <mergeCell ref="A68:F68"/>
    <mergeCell ref="A69:F69"/>
    <mergeCell ref="A81:D81"/>
    <mergeCell ref="A100:F100"/>
    <mergeCell ref="A101:F101"/>
    <mergeCell ref="A84:F84"/>
    <mergeCell ref="A85:F85"/>
    <mergeCell ref="A97:D97"/>
    <mergeCell ref="A98:F99"/>
    <mergeCell ref="A10:F10"/>
    <mergeCell ref="A11:F11"/>
    <mergeCell ref="A28:D28"/>
    <mergeCell ref="A29:F30"/>
    <mergeCell ref="A31:F31"/>
    <mergeCell ref="A8:F9"/>
    <mergeCell ref="C3:E3"/>
    <mergeCell ref="C4:E4"/>
    <mergeCell ref="C5:E5"/>
    <mergeCell ref="C6:E6"/>
    <mergeCell ref="C7:E7"/>
    <mergeCell ref="A3:B3"/>
    <mergeCell ref="A4:B4"/>
    <mergeCell ref="A5:B5"/>
    <mergeCell ref="A6:B6"/>
    <mergeCell ref="A7:B7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4" orientation="portrait" horizontalDpi="0" verticalDpi="0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topLeftCell="A7" zoomScaleNormal="100" zoomScaleSheetLayoutView="100" workbookViewId="0">
      <selection activeCell="F22" sqref="E22:F22"/>
    </sheetView>
  </sheetViews>
  <sheetFormatPr defaultRowHeight="15" x14ac:dyDescent="0.25"/>
  <cols>
    <col min="1" max="1" width="40.140625" style="12" customWidth="1"/>
    <col min="2" max="2" width="26" style="12" customWidth="1"/>
    <col min="3" max="3" width="13.42578125" style="12" customWidth="1"/>
    <col min="4" max="6" width="19" style="12" customWidth="1"/>
    <col min="7" max="7" width="21.28515625" style="12" customWidth="1"/>
    <col min="8" max="8" width="34" style="12" customWidth="1"/>
    <col min="9" max="16384" width="9.140625" style="12"/>
  </cols>
  <sheetData>
    <row r="1" spans="1:8" ht="66" customHeight="1" thickBot="1" x14ac:dyDescent="0.3">
      <c r="A1" s="57" t="s">
        <v>121</v>
      </c>
    </row>
    <row r="3" spans="1:8" ht="15.75" x14ac:dyDescent="0.25">
      <c r="A3" s="82" t="s">
        <v>1</v>
      </c>
      <c r="B3" s="82"/>
      <c r="C3" s="127">
        <f>FORMULARIO!B4</f>
        <v>0</v>
      </c>
      <c r="D3" s="127"/>
      <c r="E3" s="127"/>
      <c r="F3" s="127"/>
      <c r="G3" s="127"/>
      <c r="H3" s="29"/>
    </row>
    <row r="4" spans="1:8" ht="15.75" x14ac:dyDescent="0.25">
      <c r="A4" s="82" t="s">
        <v>103</v>
      </c>
      <c r="B4" s="82"/>
      <c r="C4" s="124">
        <f>FORMULARIO!B5</f>
        <v>0</v>
      </c>
      <c r="D4" s="124"/>
      <c r="E4" s="124"/>
      <c r="F4" s="124"/>
      <c r="G4" s="124"/>
      <c r="H4" s="29"/>
    </row>
    <row r="5" spans="1:8" ht="54.75" customHeight="1" x14ac:dyDescent="0.25">
      <c r="A5" s="82" t="s">
        <v>2</v>
      </c>
      <c r="B5" s="82"/>
      <c r="C5" s="127" t="str">
        <f>FORMULARIO!B6</f>
        <v xml:space="preserve">Edital FAPES Nº 007/2014 - Universal Integrado </v>
      </c>
      <c r="D5" s="127"/>
      <c r="E5" s="127"/>
      <c r="F5" s="127"/>
      <c r="G5" s="127"/>
      <c r="H5" s="29"/>
    </row>
    <row r="6" spans="1:8" ht="34.5" customHeight="1" x14ac:dyDescent="0.25">
      <c r="A6" s="82" t="s">
        <v>3</v>
      </c>
      <c r="B6" s="82"/>
      <c r="C6" s="127">
        <f>FORMULARIO!B7</f>
        <v>0</v>
      </c>
      <c r="D6" s="127"/>
      <c r="E6" s="127"/>
      <c r="F6" s="127"/>
      <c r="G6" s="127"/>
      <c r="H6" s="29"/>
    </row>
    <row r="7" spans="1:8" ht="15.75" x14ac:dyDescent="0.25">
      <c r="A7" s="82" t="s">
        <v>104</v>
      </c>
      <c r="B7" s="82"/>
      <c r="C7" s="127">
        <f>FORMULARIO!B8</f>
        <v>0</v>
      </c>
      <c r="D7" s="127"/>
      <c r="E7" s="127"/>
      <c r="F7" s="127"/>
      <c r="G7" s="127"/>
      <c r="H7" s="29"/>
    </row>
    <row r="8" spans="1:8" x14ac:dyDescent="0.25">
      <c r="A8" s="126" t="s">
        <v>111</v>
      </c>
      <c r="B8" s="126"/>
      <c r="C8" s="126"/>
      <c r="D8" s="126"/>
      <c r="E8" s="126"/>
      <c r="F8" s="126"/>
      <c r="G8" s="126"/>
      <c r="H8" s="29"/>
    </row>
    <row r="9" spans="1:8" x14ac:dyDescent="0.25">
      <c r="A9" s="126"/>
      <c r="B9" s="126"/>
      <c r="C9" s="126"/>
      <c r="D9" s="126"/>
      <c r="E9" s="126"/>
      <c r="F9" s="126"/>
      <c r="G9" s="126"/>
      <c r="H9" s="29"/>
    </row>
    <row r="10" spans="1:8" ht="18.75" x14ac:dyDescent="0.25">
      <c r="A10" s="112" t="s">
        <v>99</v>
      </c>
      <c r="B10" s="112"/>
      <c r="C10" s="112"/>
      <c r="D10" s="112"/>
      <c r="E10" s="112"/>
      <c r="F10" s="112"/>
      <c r="G10" s="112"/>
      <c r="H10" s="112"/>
    </row>
    <row r="11" spans="1:8" x14ac:dyDescent="0.25">
      <c r="A11" s="115"/>
      <c r="B11" s="116"/>
      <c r="C11" s="116"/>
      <c r="D11" s="116"/>
      <c r="E11" s="116"/>
      <c r="F11" s="116"/>
      <c r="G11" s="116"/>
      <c r="H11" s="117"/>
    </row>
    <row r="12" spans="1:8" ht="30" x14ac:dyDescent="0.25">
      <c r="A12" s="40" t="s">
        <v>28</v>
      </c>
      <c r="B12" s="40" t="s">
        <v>102</v>
      </c>
      <c r="C12" s="40" t="s">
        <v>101</v>
      </c>
      <c r="D12" s="40" t="s">
        <v>100</v>
      </c>
      <c r="E12" s="43" t="s">
        <v>114</v>
      </c>
      <c r="F12" s="53" t="s">
        <v>115</v>
      </c>
      <c r="G12" s="31" t="s">
        <v>37</v>
      </c>
      <c r="H12" s="45" t="s">
        <v>38</v>
      </c>
    </row>
    <row r="13" spans="1:8" x14ac:dyDescent="0.25">
      <c r="A13" s="41" t="s">
        <v>55</v>
      </c>
      <c r="B13" s="41" t="s">
        <v>56</v>
      </c>
      <c r="C13" s="41" t="s">
        <v>57</v>
      </c>
      <c r="D13" s="42">
        <v>400</v>
      </c>
      <c r="E13" s="44"/>
      <c r="F13" s="44"/>
      <c r="G13" s="35">
        <f>(F13*D13)*E13</f>
        <v>0</v>
      </c>
      <c r="H13" s="46"/>
    </row>
    <row r="14" spans="1:8" x14ac:dyDescent="0.25">
      <c r="A14" s="41" t="s">
        <v>58</v>
      </c>
      <c r="B14" s="41" t="s">
        <v>56</v>
      </c>
      <c r="C14" s="41" t="s">
        <v>59</v>
      </c>
      <c r="D14" s="42">
        <v>100</v>
      </c>
      <c r="E14" s="54">
        <v>0</v>
      </c>
      <c r="F14" s="54">
        <v>0</v>
      </c>
      <c r="G14" s="50">
        <f t="shared" ref="G14:G36" si="0">(F14*D14)*E14</f>
        <v>0</v>
      </c>
      <c r="H14" s="54"/>
    </row>
    <row r="15" spans="1:8" ht="15" customHeight="1" x14ac:dyDescent="0.25">
      <c r="A15" s="138" t="s">
        <v>60</v>
      </c>
      <c r="B15" s="41" t="s">
        <v>61</v>
      </c>
      <c r="C15" s="41" t="s">
        <v>62</v>
      </c>
      <c r="D15" s="42">
        <v>1350</v>
      </c>
      <c r="E15" s="54">
        <v>0</v>
      </c>
      <c r="F15" s="54">
        <v>0</v>
      </c>
      <c r="G15" s="50">
        <f t="shared" si="0"/>
        <v>0</v>
      </c>
      <c r="H15" s="54"/>
    </row>
    <row r="16" spans="1:8" x14ac:dyDescent="0.25">
      <c r="A16" s="140"/>
      <c r="B16" s="41" t="s">
        <v>63</v>
      </c>
      <c r="C16" s="41" t="s">
        <v>64</v>
      </c>
      <c r="D16" s="42">
        <v>2000</v>
      </c>
      <c r="E16" s="54">
        <v>0</v>
      </c>
      <c r="F16" s="54">
        <v>0</v>
      </c>
      <c r="G16" s="50">
        <f t="shared" si="0"/>
        <v>0</v>
      </c>
      <c r="H16" s="54"/>
    </row>
    <row r="17" spans="1:8" x14ac:dyDescent="0.25">
      <c r="A17" s="41" t="s">
        <v>65</v>
      </c>
      <c r="B17" s="41" t="s">
        <v>56</v>
      </c>
      <c r="C17" s="41" t="s">
        <v>66</v>
      </c>
      <c r="D17" s="42">
        <v>3200</v>
      </c>
      <c r="E17" s="54">
        <v>0</v>
      </c>
      <c r="F17" s="54">
        <v>0</v>
      </c>
      <c r="G17" s="50">
        <f t="shared" si="0"/>
        <v>0</v>
      </c>
      <c r="H17" s="54"/>
    </row>
    <row r="18" spans="1:8" ht="15" customHeight="1" x14ac:dyDescent="0.25">
      <c r="A18" s="138" t="s">
        <v>67</v>
      </c>
      <c r="B18" s="41" t="s">
        <v>68</v>
      </c>
      <c r="C18" s="41" t="s">
        <v>69</v>
      </c>
      <c r="D18" s="42">
        <v>1200</v>
      </c>
      <c r="E18" s="54">
        <v>0</v>
      </c>
      <c r="F18" s="54">
        <v>0</v>
      </c>
      <c r="G18" s="50">
        <f t="shared" si="0"/>
        <v>0</v>
      </c>
      <c r="H18" s="54"/>
    </row>
    <row r="19" spans="1:8" x14ac:dyDescent="0.25">
      <c r="A19" s="139"/>
      <c r="B19" s="41" t="s">
        <v>70</v>
      </c>
      <c r="C19" s="41" t="s">
        <v>71</v>
      </c>
      <c r="D19" s="42">
        <v>600</v>
      </c>
      <c r="E19" s="54">
        <v>0</v>
      </c>
      <c r="F19" s="54">
        <v>0</v>
      </c>
      <c r="G19" s="50">
        <f t="shared" si="0"/>
        <v>0</v>
      </c>
      <c r="H19" s="54"/>
    </row>
    <row r="20" spans="1:8" x14ac:dyDescent="0.25">
      <c r="A20" s="140"/>
      <c r="B20" s="41" t="s">
        <v>72</v>
      </c>
      <c r="C20" s="41" t="s">
        <v>73</v>
      </c>
      <c r="D20" s="42">
        <v>300</v>
      </c>
      <c r="E20" s="54">
        <v>0</v>
      </c>
      <c r="F20" s="54">
        <v>0</v>
      </c>
      <c r="G20" s="50">
        <f t="shared" si="0"/>
        <v>0</v>
      </c>
      <c r="H20" s="54"/>
    </row>
    <row r="21" spans="1:8" x14ac:dyDescent="0.25">
      <c r="A21" s="41" t="s">
        <v>74</v>
      </c>
      <c r="B21" s="41" t="s">
        <v>56</v>
      </c>
      <c r="C21" s="41" t="s">
        <v>75</v>
      </c>
      <c r="D21" s="42">
        <v>400</v>
      </c>
      <c r="E21" s="54">
        <v>0</v>
      </c>
      <c r="F21" s="54">
        <v>0</v>
      </c>
      <c r="G21" s="50">
        <f t="shared" si="0"/>
        <v>0</v>
      </c>
      <c r="H21" s="54"/>
    </row>
    <row r="22" spans="1:8" x14ac:dyDescent="0.25">
      <c r="A22" s="138" t="s">
        <v>76</v>
      </c>
      <c r="B22" s="41" t="s">
        <v>77</v>
      </c>
      <c r="C22" s="41" t="s">
        <v>78</v>
      </c>
      <c r="D22" s="42">
        <v>1200</v>
      </c>
      <c r="E22" s="44"/>
      <c r="F22" s="44"/>
      <c r="G22" s="49">
        <f>(F22*D22)*E22</f>
        <v>0</v>
      </c>
      <c r="H22" s="46"/>
    </row>
    <row r="23" spans="1:8" x14ac:dyDescent="0.25">
      <c r="A23" s="140"/>
      <c r="B23" s="41" t="s">
        <v>79</v>
      </c>
      <c r="C23" s="41" t="s">
        <v>80</v>
      </c>
      <c r="D23" s="42">
        <v>800</v>
      </c>
      <c r="E23" s="44"/>
      <c r="F23" s="44"/>
      <c r="G23" s="49">
        <f t="shared" si="0"/>
        <v>0</v>
      </c>
      <c r="H23" s="46"/>
    </row>
    <row r="24" spans="1:8" ht="15" customHeight="1" x14ac:dyDescent="0.25">
      <c r="A24" s="138" t="s">
        <v>81</v>
      </c>
      <c r="B24" s="41" t="s">
        <v>68</v>
      </c>
      <c r="C24" s="41" t="s">
        <v>82</v>
      </c>
      <c r="D24" s="42">
        <v>3500</v>
      </c>
      <c r="E24" s="54">
        <v>0</v>
      </c>
      <c r="F24" s="54">
        <v>0</v>
      </c>
      <c r="G24" s="50">
        <f t="shared" si="0"/>
        <v>0</v>
      </c>
      <c r="H24" s="54"/>
    </row>
    <row r="25" spans="1:8" x14ac:dyDescent="0.25">
      <c r="A25" s="139"/>
      <c r="B25" s="41" t="s">
        <v>70</v>
      </c>
      <c r="C25" s="41" t="s">
        <v>83</v>
      </c>
      <c r="D25" s="42">
        <v>2500</v>
      </c>
      <c r="E25" s="54">
        <v>0</v>
      </c>
      <c r="F25" s="54">
        <v>0</v>
      </c>
      <c r="G25" s="50">
        <f t="shared" si="0"/>
        <v>0</v>
      </c>
      <c r="H25" s="54"/>
    </row>
    <row r="26" spans="1:8" x14ac:dyDescent="0.25">
      <c r="A26" s="139"/>
      <c r="B26" s="41" t="s">
        <v>72</v>
      </c>
      <c r="C26" s="41" t="s">
        <v>84</v>
      </c>
      <c r="D26" s="42">
        <v>2000</v>
      </c>
      <c r="E26" s="54">
        <v>0</v>
      </c>
      <c r="F26" s="54">
        <v>0</v>
      </c>
      <c r="G26" s="50">
        <f t="shared" si="0"/>
        <v>0</v>
      </c>
      <c r="H26" s="54"/>
    </row>
    <row r="27" spans="1:8" x14ac:dyDescent="0.25">
      <c r="A27" s="140"/>
      <c r="B27" s="41" t="s">
        <v>85</v>
      </c>
      <c r="C27" s="41" t="s">
        <v>86</v>
      </c>
      <c r="D27" s="42">
        <v>680</v>
      </c>
      <c r="E27" s="54">
        <v>0</v>
      </c>
      <c r="F27" s="54">
        <v>0</v>
      </c>
      <c r="G27" s="50">
        <f t="shared" si="0"/>
        <v>0</v>
      </c>
      <c r="H27" s="54"/>
    </row>
    <row r="28" spans="1:8" ht="15" customHeight="1" x14ac:dyDescent="0.25">
      <c r="A28" s="138" t="s">
        <v>87</v>
      </c>
      <c r="B28" s="41" t="s">
        <v>68</v>
      </c>
      <c r="C28" s="41" t="s">
        <v>88</v>
      </c>
      <c r="D28" s="42">
        <v>3200</v>
      </c>
      <c r="E28" s="54">
        <v>0</v>
      </c>
      <c r="F28" s="54">
        <v>0</v>
      </c>
      <c r="G28" s="50">
        <f t="shared" si="0"/>
        <v>0</v>
      </c>
      <c r="H28" s="54"/>
    </row>
    <row r="29" spans="1:8" x14ac:dyDescent="0.25">
      <c r="A29" s="139"/>
      <c r="B29" s="41" t="s">
        <v>70</v>
      </c>
      <c r="C29" s="41" t="s">
        <v>89</v>
      </c>
      <c r="D29" s="42">
        <v>2200</v>
      </c>
      <c r="E29" s="54">
        <v>0</v>
      </c>
      <c r="F29" s="54">
        <v>0</v>
      </c>
      <c r="G29" s="50">
        <f t="shared" si="0"/>
        <v>0</v>
      </c>
      <c r="H29" s="54"/>
    </row>
    <row r="30" spans="1:8" x14ac:dyDescent="0.25">
      <c r="A30" s="140"/>
      <c r="B30" s="41" t="s">
        <v>72</v>
      </c>
      <c r="C30" s="41" t="s">
        <v>90</v>
      </c>
      <c r="D30" s="42">
        <v>1350</v>
      </c>
      <c r="E30" s="54">
        <v>0</v>
      </c>
      <c r="F30" s="54">
        <v>0</v>
      </c>
      <c r="G30" s="50">
        <f t="shared" si="0"/>
        <v>0</v>
      </c>
      <c r="H30" s="54"/>
    </row>
    <row r="31" spans="1:8" ht="15" customHeight="1" x14ac:dyDescent="0.25">
      <c r="A31" s="138" t="s">
        <v>91</v>
      </c>
      <c r="B31" s="41" t="s">
        <v>68</v>
      </c>
      <c r="C31" s="41" t="s">
        <v>92</v>
      </c>
      <c r="D31" s="42">
        <v>5200</v>
      </c>
      <c r="E31" s="54">
        <v>0</v>
      </c>
      <c r="F31" s="54">
        <v>0</v>
      </c>
      <c r="G31" s="50">
        <f t="shared" si="0"/>
        <v>0</v>
      </c>
      <c r="H31" s="54"/>
    </row>
    <row r="32" spans="1:8" x14ac:dyDescent="0.25">
      <c r="A32" s="140"/>
      <c r="B32" s="41" t="s">
        <v>70</v>
      </c>
      <c r="C32" s="41" t="s">
        <v>93</v>
      </c>
      <c r="D32" s="42">
        <v>3800</v>
      </c>
      <c r="E32" s="54">
        <v>0</v>
      </c>
      <c r="F32" s="54">
        <v>0</v>
      </c>
      <c r="G32" s="50">
        <f t="shared" si="0"/>
        <v>0</v>
      </c>
      <c r="H32" s="54"/>
    </row>
    <row r="33" spans="1:8" ht="15" customHeight="1" x14ac:dyDescent="0.25">
      <c r="A33" s="138" t="s">
        <v>94</v>
      </c>
      <c r="B33" s="41" t="s">
        <v>68</v>
      </c>
      <c r="C33" s="41" t="s">
        <v>95</v>
      </c>
      <c r="D33" s="42">
        <v>3200</v>
      </c>
      <c r="E33" s="54">
        <v>0</v>
      </c>
      <c r="F33" s="54">
        <v>0</v>
      </c>
      <c r="G33" s="50">
        <f t="shared" si="0"/>
        <v>0</v>
      </c>
      <c r="H33" s="54"/>
    </row>
    <row r="34" spans="1:8" x14ac:dyDescent="0.25">
      <c r="A34" s="139"/>
      <c r="B34" s="41" t="s">
        <v>70</v>
      </c>
      <c r="C34" s="41" t="s">
        <v>96</v>
      </c>
      <c r="D34" s="42">
        <v>2000</v>
      </c>
      <c r="E34" s="54">
        <v>0</v>
      </c>
      <c r="F34" s="54">
        <v>0</v>
      </c>
      <c r="G34" s="50">
        <f t="shared" si="0"/>
        <v>0</v>
      </c>
      <c r="H34" s="54"/>
    </row>
    <row r="35" spans="1:8" x14ac:dyDescent="0.25">
      <c r="A35" s="140"/>
      <c r="B35" s="41" t="s">
        <v>72</v>
      </c>
      <c r="C35" s="41" t="s">
        <v>97</v>
      </c>
      <c r="D35" s="42">
        <v>1500</v>
      </c>
      <c r="E35" s="54">
        <v>0</v>
      </c>
      <c r="F35" s="54">
        <v>0</v>
      </c>
      <c r="G35" s="50">
        <f t="shared" si="0"/>
        <v>0</v>
      </c>
      <c r="H35" s="54"/>
    </row>
    <row r="36" spans="1:8" x14ac:dyDescent="0.25">
      <c r="A36" s="41" t="s">
        <v>98</v>
      </c>
      <c r="B36" s="41" t="s">
        <v>56</v>
      </c>
      <c r="C36" s="41" t="s">
        <v>56</v>
      </c>
      <c r="D36" s="42">
        <v>1100</v>
      </c>
      <c r="E36" s="54">
        <v>0</v>
      </c>
      <c r="F36" s="54">
        <v>0</v>
      </c>
      <c r="G36" s="50">
        <f t="shared" si="0"/>
        <v>0</v>
      </c>
      <c r="H36" s="54"/>
    </row>
    <row r="37" spans="1:8" ht="18.75" customHeight="1" x14ac:dyDescent="0.25">
      <c r="A37" s="131" t="s">
        <v>44</v>
      </c>
      <c r="B37" s="141"/>
      <c r="C37" s="141"/>
      <c r="D37" s="141"/>
      <c r="E37" s="141"/>
      <c r="F37" s="142"/>
      <c r="G37" s="34">
        <f>SUM(G13:G36)</f>
        <v>0</v>
      </c>
      <c r="H37" s="36"/>
    </row>
    <row r="38" spans="1:8" x14ac:dyDescent="0.25">
      <c r="A38" s="107"/>
      <c r="B38" s="108"/>
      <c r="C38" s="108"/>
      <c r="D38" s="108"/>
      <c r="E38" s="108"/>
      <c r="F38" s="108"/>
      <c r="G38" s="108"/>
      <c r="H38" s="109"/>
    </row>
    <row r="39" spans="1:8" ht="18.75" customHeight="1" x14ac:dyDescent="0.25">
      <c r="A39" s="110"/>
      <c r="B39" s="111"/>
      <c r="C39" s="111"/>
      <c r="D39" s="111"/>
      <c r="E39" s="111"/>
      <c r="F39" s="111"/>
      <c r="G39" s="111"/>
      <c r="H39" s="109"/>
    </row>
    <row r="40" spans="1:8" ht="23.25" x14ac:dyDescent="0.25">
      <c r="A40" s="104" t="s">
        <v>46</v>
      </c>
      <c r="B40" s="105"/>
      <c r="C40" s="105"/>
      <c r="D40" s="105"/>
      <c r="E40" s="105"/>
      <c r="F40" s="106"/>
      <c r="G40" s="38">
        <f>G37</f>
        <v>0</v>
      </c>
      <c r="H40" s="39"/>
    </row>
  </sheetData>
  <sheetProtection algorithmName="SHA-512" hashValue="Vf1nDUXJnJXYByvtd/JQwVlnIXIlrWLkE2a3BjLK0coMXQhqlycZoAtuZ30cK2kBl9YM1rvSm/YsWy8etR8seA==" saltValue="3AgmG/iZ6Olo0U7/xz7aRQ==" spinCount="100000" sheet="1" objects="1" scenarios="1"/>
  <mergeCells count="23">
    <mergeCell ref="A33:A35"/>
    <mergeCell ref="A31:A32"/>
    <mergeCell ref="A37:F37"/>
    <mergeCell ref="A40:F40"/>
    <mergeCell ref="A15:A16"/>
    <mergeCell ref="A18:A20"/>
    <mergeCell ref="A22:A23"/>
    <mergeCell ref="A24:A27"/>
    <mergeCell ref="A28:A30"/>
    <mergeCell ref="A38:H39"/>
    <mergeCell ref="C7:G7"/>
    <mergeCell ref="A8:G9"/>
    <mergeCell ref="A10:H10"/>
    <mergeCell ref="A11:H11"/>
    <mergeCell ref="A3:B3"/>
    <mergeCell ref="A4:B4"/>
    <mergeCell ref="A5:B5"/>
    <mergeCell ref="A6:B6"/>
    <mergeCell ref="A7:B7"/>
    <mergeCell ref="C5:G5"/>
    <mergeCell ref="C4:G4"/>
    <mergeCell ref="C3:G3"/>
    <mergeCell ref="C6:G6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FORMULARIO</vt:lpstr>
      <vt:lpstr>CAPITAL</vt:lpstr>
      <vt:lpstr>CUSTEIO</vt:lpstr>
      <vt:lpstr>BOLSA</vt:lpstr>
      <vt:lpstr>BOLSA!Area_de_impressao</vt:lpstr>
      <vt:lpstr>FORMULARIO!Area_de_impressao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Estacao Padrao</cp:lastModifiedBy>
  <cp:lastPrinted>2014-06-24T14:02:27Z</cp:lastPrinted>
  <dcterms:created xsi:type="dcterms:W3CDTF">2012-09-11T15:49:16Z</dcterms:created>
  <dcterms:modified xsi:type="dcterms:W3CDTF">2014-07-17T12:30:28Z</dcterms:modified>
</cp:coreProperties>
</file>